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HN_3\Desktop\МЕНЮ\МЕНЮ 2024-2025\"/>
    </mc:Choice>
  </mc:AlternateContent>
  <xr:revisionPtr revIDLastSave="0" documentId="13_ncr:1_{A27AF9F8-690E-440C-BC59-A6DC946DC49D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0,5" sheetId="1" r:id="rId1"/>
    <sheet name="Лист2" sheetId="2" r:id="rId2"/>
    <sheet name="Лист3" sheetId="3" r:id="rId3"/>
  </sheets>
  <definedNames>
    <definedName name="_xlnm.Print_Area" localSheetId="0">'10,5'!$B$1:$L$309</definedName>
  </definedNames>
  <calcPr calcId="179021"/>
</workbook>
</file>

<file path=xl/calcChain.xml><?xml version="1.0" encoding="utf-8"?>
<calcChain xmlns="http://schemas.openxmlformats.org/spreadsheetml/2006/main">
  <c r="F212" i="1" l="1"/>
  <c r="G212" i="1"/>
  <c r="H212" i="1"/>
  <c r="I212" i="1"/>
  <c r="J212" i="1"/>
  <c r="K212" i="1"/>
  <c r="L212" i="1"/>
  <c r="E212" i="1"/>
  <c r="F173" i="1" l="1"/>
  <c r="G173" i="1"/>
  <c r="H173" i="1"/>
  <c r="I173" i="1"/>
  <c r="J173" i="1"/>
  <c r="K173" i="1"/>
  <c r="L173" i="1"/>
  <c r="E173" i="1"/>
  <c r="F114" i="1"/>
  <c r="G114" i="1"/>
  <c r="H114" i="1"/>
  <c r="I114" i="1"/>
  <c r="J114" i="1"/>
  <c r="K114" i="1"/>
  <c r="L114" i="1"/>
  <c r="E114" i="1"/>
  <c r="F51" i="1"/>
  <c r="G51" i="1"/>
  <c r="H51" i="1"/>
  <c r="I51" i="1"/>
  <c r="J51" i="1"/>
  <c r="K51" i="1"/>
  <c r="L51" i="1"/>
  <c r="E51" i="1"/>
  <c r="F20" i="1"/>
  <c r="G20" i="1"/>
  <c r="H20" i="1"/>
  <c r="I20" i="1"/>
  <c r="J20" i="1"/>
  <c r="K20" i="1"/>
  <c r="L20" i="1"/>
  <c r="E20" i="1"/>
  <c r="F307" i="1" l="1"/>
  <c r="G307" i="1"/>
  <c r="H307" i="1"/>
  <c r="I307" i="1"/>
  <c r="J307" i="1"/>
  <c r="K307" i="1"/>
  <c r="L307" i="1"/>
  <c r="E307" i="1"/>
  <c r="F302" i="1"/>
  <c r="G302" i="1"/>
  <c r="H302" i="1"/>
  <c r="I302" i="1"/>
  <c r="J302" i="1"/>
  <c r="K302" i="1"/>
  <c r="L302" i="1"/>
  <c r="E302" i="1"/>
  <c r="F296" i="1"/>
  <c r="G296" i="1"/>
  <c r="H296" i="1"/>
  <c r="I296" i="1"/>
  <c r="J296" i="1"/>
  <c r="K296" i="1"/>
  <c r="L296" i="1"/>
  <c r="E296" i="1"/>
  <c r="F288" i="1"/>
  <c r="G288" i="1"/>
  <c r="H288" i="1"/>
  <c r="I288" i="1"/>
  <c r="J288" i="1"/>
  <c r="K288" i="1"/>
  <c r="L288" i="1"/>
  <c r="E288" i="1"/>
  <c r="F277" i="1"/>
  <c r="G277" i="1"/>
  <c r="H277" i="1"/>
  <c r="I277" i="1"/>
  <c r="J277" i="1"/>
  <c r="K277" i="1"/>
  <c r="L277" i="1"/>
  <c r="E277" i="1"/>
  <c r="F272" i="1"/>
  <c r="G272" i="1"/>
  <c r="H272" i="1"/>
  <c r="I272" i="1"/>
  <c r="J272" i="1"/>
  <c r="K272" i="1"/>
  <c r="L272" i="1"/>
  <c r="E272" i="1"/>
  <c r="F266" i="1"/>
  <c r="G266" i="1"/>
  <c r="H266" i="1"/>
  <c r="I266" i="1"/>
  <c r="J266" i="1"/>
  <c r="K266" i="1"/>
  <c r="L266" i="1"/>
  <c r="E266" i="1"/>
  <c r="F258" i="1"/>
  <c r="F278" i="1" s="1"/>
  <c r="G258" i="1"/>
  <c r="G278" i="1" s="1"/>
  <c r="H258" i="1"/>
  <c r="H278" i="1" s="1"/>
  <c r="I258" i="1"/>
  <c r="I278" i="1" s="1"/>
  <c r="J258" i="1"/>
  <c r="J278" i="1" s="1"/>
  <c r="K258" i="1"/>
  <c r="K278" i="1" s="1"/>
  <c r="L258" i="1"/>
  <c r="L278" i="1" s="1"/>
  <c r="E258" i="1"/>
  <c r="F246" i="1"/>
  <c r="G246" i="1"/>
  <c r="H246" i="1"/>
  <c r="I246" i="1"/>
  <c r="J246" i="1"/>
  <c r="K246" i="1"/>
  <c r="L246" i="1"/>
  <c r="E246" i="1"/>
  <c r="F242" i="1"/>
  <c r="G242" i="1"/>
  <c r="H242" i="1"/>
  <c r="I242" i="1"/>
  <c r="J242" i="1"/>
  <c r="K242" i="1"/>
  <c r="L242" i="1"/>
  <c r="E242" i="1"/>
  <c r="F236" i="1"/>
  <c r="G236" i="1"/>
  <c r="H236" i="1"/>
  <c r="I236" i="1"/>
  <c r="J236" i="1"/>
  <c r="K236" i="1"/>
  <c r="L236" i="1"/>
  <c r="E236" i="1"/>
  <c r="F227" i="1"/>
  <c r="F247" i="1" s="1"/>
  <c r="G227" i="1"/>
  <c r="H227" i="1"/>
  <c r="H247" i="1" s="1"/>
  <c r="I227" i="1"/>
  <c r="I247" i="1" s="1"/>
  <c r="J227" i="1"/>
  <c r="J247" i="1" s="1"/>
  <c r="K227" i="1"/>
  <c r="L227" i="1"/>
  <c r="L247" i="1" s="1"/>
  <c r="E227" i="1"/>
  <c r="F31" i="1"/>
  <c r="G31" i="1"/>
  <c r="H31" i="1"/>
  <c r="I31" i="1"/>
  <c r="J31" i="1"/>
  <c r="K31" i="1"/>
  <c r="L31" i="1"/>
  <c r="E31" i="1"/>
  <c r="F216" i="1"/>
  <c r="G216" i="1"/>
  <c r="H216" i="1"/>
  <c r="I216" i="1"/>
  <c r="J216" i="1"/>
  <c r="K216" i="1"/>
  <c r="L216" i="1"/>
  <c r="E216" i="1"/>
  <c r="F206" i="1"/>
  <c r="G206" i="1"/>
  <c r="H206" i="1"/>
  <c r="I206" i="1"/>
  <c r="J206" i="1"/>
  <c r="K206" i="1"/>
  <c r="L206" i="1"/>
  <c r="E206" i="1"/>
  <c r="F197" i="1"/>
  <c r="G197" i="1"/>
  <c r="H197" i="1"/>
  <c r="I197" i="1"/>
  <c r="J197" i="1"/>
  <c r="K197" i="1"/>
  <c r="L197" i="1"/>
  <c r="E197" i="1"/>
  <c r="F185" i="1"/>
  <c r="G185" i="1"/>
  <c r="H185" i="1"/>
  <c r="I185" i="1"/>
  <c r="J185" i="1"/>
  <c r="K185" i="1"/>
  <c r="L185" i="1"/>
  <c r="E185" i="1"/>
  <c r="F179" i="1"/>
  <c r="G179" i="1"/>
  <c r="H179" i="1"/>
  <c r="I179" i="1"/>
  <c r="J179" i="1"/>
  <c r="K179" i="1"/>
  <c r="L179" i="1"/>
  <c r="E179" i="1"/>
  <c r="F165" i="1"/>
  <c r="G165" i="1"/>
  <c r="H165" i="1"/>
  <c r="H186" i="1" s="1"/>
  <c r="I165" i="1"/>
  <c r="I186" i="1" s="1"/>
  <c r="J165" i="1"/>
  <c r="K165" i="1"/>
  <c r="L165" i="1"/>
  <c r="L186" i="1" s="1"/>
  <c r="E165" i="1"/>
  <c r="F154" i="1"/>
  <c r="G154" i="1"/>
  <c r="H154" i="1"/>
  <c r="I154" i="1"/>
  <c r="J154" i="1"/>
  <c r="K154" i="1"/>
  <c r="L154" i="1"/>
  <c r="E154" i="1"/>
  <c r="F150" i="1"/>
  <c r="G150" i="1"/>
  <c r="H150" i="1"/>
  <c r="I150" i="1"/>
  <c r="J150" i="1"/>
  <c r="K150" i="1"/>
  <c r="L150" i="1"/>
  <c r="E150" i="1"/>
  <c r="F144" i="1"/>
  <c r="G144" i="1"/>
  <c r="H144" i="1"/>
  <c r="I144" i="1"/>
  <c r="J144" i="1"/>
  <c r="K144" i="1"/>
  <c r="L144" i="1"/>
  <c r="E144" i="1"/>
  <c r="F136" i="1"/>
  <c r="G136" i="1"/>
  <c r="H136" i="1"/>
  <c r="I136" i="1"/>
  <c r="J136" i="1"/>
  <c r="K136" i="1"/>
  <c r="L136" i="1"/>
  <c r="E136" i="1"/>
  <c r="F125" i="1"/>
  <c r="G125" i="1"/>
  <c r="H125" i="1"/>
  <c r="I125" i="1"/>
  <c r="J125" i="1"/>
  <c r="K125" i="1"/>
  <c r="L125" i="1"/>
  <c r="E125" i="1"/>
  <c r="F121" i="1"/>
  <c r="G121" i="1"/>
  <c r="H121" i="1"/>
  <c r="I121" i="1"/>
  <c r="J121" i="1"/>
  <c r="K121" i="1"/>
  <c r="L121" i="1"/>
  <c r="E121" i="1"/>
  <c r="F106" i="1"/>
  <c r="G106" i="1"/>
  <c r="H106" i="1"/>
  <c r="I106" i="1"/>
  <c r="J106" i="1"/>
  <c r="K106" i="1"/>
  <c r="L106" i="1"/>
  <c r="E106" i="1"/>
  <c r="F94" i="1"/>
  <c r="G94" i="1"/>
  <c r="H94" i="1"/>
  <c r="I94" i="1"/>
  <c r="J94" i="1"/>
  <c r="K94" i="1"/>
  <c r="L94" i="1"/>
  <c r="E94" i="1"/>
  <c r="F88" i="1"/>
  <c r="G88" i="1"/>
  <c r="H88" i="1"/>
  <c r="I88" i="1"/>
  <c r="J88" i="1"/>
  <c r="K88" i="1"/>
  <c r="L88" i="1"/>
  <c r="E88" i="1"/>
  <c r="F82" i="1"/>
  <c r="G82" i="1"/>
  <c r="H82" i="1"/>
  <c r="I82" i="1"/>
  <c r="J82" i="1"/>
  <c r="K82" i="1"/>
  <c r="L82" i="1"/>
  <c r="E82" i="1"/>
  <c r="F74" i="1"/>
  <c r="G74" i="1"/>
  <c r="H74" i="1"/>
  <c r="I74" i="1"/>
  <c r="J74" i="1"/>
  <c r="K74" i="1"/>
  <c r="L74" i="1"/>
  <c r="E74" i="1"/>
  <c r="F62" i="1"/>
  <c r="G62" i="1"/>
  <c r="H62" i="1"/>
  <c r="I62" i="1"/>
  <c r="J62" i="1"/>
  <c r="K62" i="1"/>
  <c r="L62" i="1"/>
  <c r="E62" i="1"/>
  <c r="F57" i="1"/>
  <c r="G57" i="1"/>
  <c r="H57" i="1"/>
  <c r="I57" i="1"/>
  <c r="J57" i="1"/>
  <c r="K57" i="1"/>
  <c r="L57" i="1"/>
  <c r="E57" i="1"/>
  <c r="F42" i="1"/>
  <c r="G42" i="1"/>
  <c r="H42" i="1"/>
  <c r="I42" i="1"/>
  <c r="I63" i="1" s="1"/>
  <c r="J42" i="1"/>
  <c r="J63" i="1" s="1"/>
  <c r="K42" i="1"/>
  <c r="L42" i="1"/>
  <c r="E42" i="1"/>
  <c r="L26" i="1"/>
  <c r="K26" i="1"/>
  <c r="J26" i="1"/>
  <c r="I26" i="1"/>
  <c r="H26" i="1"/>
  <c r="G26" i="1"/>
  <c r="F26" i="1"/>
  <c r="E26" i="1"/>
  <c r="L11" i="1"/>
  <c r="K11" i="1"/>
  <c r="J11" i="1"/>
  <c r="I11" i="1"/>
  <c r="I32" i="1" s="1"/>
  <c r="H11" i="1"/>
  <c r="G11" i="1"/>
  <c r="F11" i="1"/>
  <c r="E11" i="1"/>
  <c r="K247" i="1" l="1"/>
  <c r="G247" i="1"/>
  <c r="E186" i="1"/>
  <c r="E278" i="1"/>
  <c r="E63" i="1"/>
  <c r="E247" i="1"/>
  <c r="E308" i="1"/>
  <c r="E217" i="1"/>
  <c r="G186" i="1"/>
  <c r="J186" i="1"/>
  <c r="F186" i="1"/>
  <c r="L63" i="1"/>
  <c r="H32" i="1"/>
  <c r="K32" i="1"/>
  <c r="G32" i="1"/>
  <c r="E32" i="1"/>
  <c r="E95" i="1"/>
  <c r="K186" i="1"/>
  <c r="G63" i="1"/>
  <c r="H63" i="1"/>
  <c r="K63" i="1"/>
  <c r="F63" i="1"/>
  <c r="L32" i="1"/>
  <c r="F32" i="1"/>
  <c r="J32" i="1"/>
  <c r="I308" i="1"/>
  <c r="G308" i="1"/>
  <c r="J308" i="1"/>
  <c r="K308" i="1"/>
  <c r="H308" i="1"/>
  <c r="L308" i="1"/>
  <c r="F308" i="1"/>
  <c r="J217" i="1"/>
  <c r="L155" i="1" l="1"/>
  <c r="G95" i="1"/>
  <c r="G217" i="1"/>
  <c r="F217" i="1"/>
  <c r="H217" i="1"/>
  <c r="L217" i="1"/>
  <c r="K155" i="1"/>
  <c r="E155" i="1"/>
  <c r="F155" i="1"/>
  <c r="G155" i="1"/>
  <c r="I217" i="1"/>
  <c r="J95" i="1"/>
  <c r="L95" i="1"/>
  <c r="H95" i="1"/>
  <c r="F95" i="1"/>
  <c r="I95" i="1"/>
  <c r="K95" i="1"/>
  <c r="J155" i="1"/>
  <c r="I155" i="1"/>
  <c r="K217" i="1"/>
  <c r="H155" i="1"/>
  <c r="E126" i="1"/>
  <c r="L126" i="1"/>
  <c r="K126" i="1"/>
  <c r="J126" i="1"/>
  <c r="I126" i="1"/>
  <c r="H126" i="1"/>
  <c r="G126" i="1"/>
  <c r="F126" i="1"/>
  <c r="F15" i="2" l="1"/>
  <c r="F16" i="2"/>
  <c r="F14" i="2"/>
  <c r="I127" i="1" l="1"/>
  <c r="J96" i="1"/>
  <c r="H96" i="1"/>
  <c r="J279" i="1"/>
  <c r="H279" i="1"/>
  <c r="I96" i="1"/>
  <c r="G96" i="1"/>
  <c r="I279" i="1"/>
  <c r="G279" i="1"/>
  <c r="I187" i="1"/>
  <c r="G187" i="1"/>
  <c r="G248" i="1" l="1"/>
  <c r="I309" i="1"/>
  <c r="I64" i="1"/>
  <c r="I248" i="1"/>
  <c r="G218" i="1"/>
  <c r="G309" i="1"/>
  <c r="I218" i="1"/>
  <c r="G156" i="1"/>
  <c r="I156" i="1"/>
  <c r="G127" i="1"/>
  <c r="G64" i="1"/>
  <c r="G33" i="1"/>
  <c r="I33" i="1"/>
  <c r="H309" i="1"/>
  <c r="J309" i="1"/>
  <c r="H248" i="1"/>
  <c r="J248" i="1"/>
  <c r="H218" i="1"/>
  <c r="J218" i="1"/>
  <c r="H187" i="1"/>
  <c r="J187" i="1"/>
  <c r="H156" i="1"/>
  <c r="J156" i="1"/>
  <c r="H127" i="1"/>
  <c r="J127" i="1"/>
  <c r="H64" i="1"/>
  <c r="J64" i="1"/>
  <c r="H33" i="1"/>
  <c r="J33" i="1"/>
</calcChain>
</file>

<file path=xl/sharedStrings.xml><?xml version="1.0" encoding="utf-8"?>
<sst xmlns="http://schemas.openxmlformats.org/spreadsheetml/2006/main" count="482" uniqueCount="148">
  <si>
    <t>НАИМЕНОВАНИЕ БЛЮД</t>
  </si>
  <si>
    <t>ВЫХОД</t>
  </si>
  <si>
    <t>БЕЛКИ</t>
  </si>
  <si>
    <t>ЖИРЫ</t>
  </si>
  <si>
    <t>УГЛЕВОДЫ</t>
  </si>
  <si>
    <t>ККАЛ</t>
  </si>
  <si>
    <t>ясли</t>
  </si>
  <si>
    <t>сад</t>
  </si>
  <si>
    <t>ЗАВТРАК</t>
  </si>
  <si>
    <t>Макароны с сыром</t>
  </si>
  <si>
    <t>Кондитерское изделие</t>
  </si>
  <si>
    <t>ИТОГО:</t>
  </si>
  <si>
    <t>ОБЕД</t>
  </si>
  <si>
    <t>Пюре картофельное с морковью</t>
  </si>
  <si>
    <t>Хлеб ржаной (порциями)</t>
  </si>
  <si>
    <t>ПОЛДНИК</t>
  </si>
  <si>
    <t>Молоко кипяченое</t>
  </si>
  <si>
    <t xml:space="preserve">Фрукты </t>
  </si>
  <si>
    <t>РЕКОМЕНДУЕМЫЙ ДОМАШНИЙ УЖИН</t>
  </si>
  <si>
    <t>Фрукты</t>
  </si>
  <si>
    <t>ВСЕГО ЗА ДЕНЬ:</t>
  </si>
  <si>
    <t>Соотношение Б:Ж:У</t>
  </si>
  <si>
    <t>Понедельник</t>
  </si>
  <si>
    <t>1-я неделя</t>
  </si>
  <si>
    <t>Каша жидкая молочная "Геркулес"</t>
  </si>
  <si>
    <t>Хлеб пшеничный (порциями)</t>
  </si>
  <si>
    <t>Бутерброд с сыром</t>
  </si>
  <si>
    <t>Рулет с луком и яйцом</t>
  </si>
  <si>
    <t>Вторник</t>
  </si>
  <si>
    <t>Каша жидкая молочная пшенная</t>
  </si>
  <si>
    <t>Какао с молоком</t>
  </si>
  <si>
    <t>Бутерброд с маслом</t>
  </si>
  <si>
    <t>Компот из свежих плодов</t>
  </si>
  <si>
    <t>Кабачки, запеченные под соусом (сметанным)</t>
  </si>
  <si>
    <t>Хлеб ржаной</t>
  </si>
  <si>
    <t>Среда</t>
  </si>
  <si>
    <t>Пюре картофельное</t>
  </si>
  <si>
    <t>Булочка "Витьба"</t>
  </si>
  <si>
    <t>Четверг</t>
  </si>
  <si>
    <t>Каша жидкая молочная манная</t>
  </si>
  <si>
    <t>Овощи, припущенные в молочном соусе</t>
  </si>
  <si>
    <t>Чай с лимоном</t>
  </si>
  <si>
    <t>150/5</t>
  </si>
  <si>
    <t>200/7</t>
  </si>
  <si>
    <t>Пудинг из тыквы и яблок с маслом сливочным</t>
  </si>
  <si>
    <t>100/2,5</t>
  </si>
  <si>
    <t>Кисломолочный продукт</t>
  </si>
  <si>
    <t>Пятница</t>
  </si>
  <si>
    <t>Каша жидкая молочная рисовая</t>
  </si>
  <si>
    <t>Биточки детские</t>
  </si>
  <si>
    <t>Колбаса отварная</t>
  </si>
  <si>
    <t xml:space="preserve">Пудинг из говядины </t>
  </si>
  <si>
    <t>Мясо отварное</t>
  </si>
  <si>
    <t>2-я неделя</t>
  </si>
  <si>
    <t>Каша из тыквы</t>
  </si>
  <si>
    <t>Хлеб ржаной  (порциями)</t>
  </si>
  <si>
    <t>Блины со сметаной</t>
  </si>
  <si>
    <t>Ватрушка с повидлом</t>
  </si>
  <si>
    <t>Запеканка из тыквы</t>
  </si>
  <si>
    <t>Оладьи из кабачков с маслом сливочным</t>
  </si>
  <si>
    <t xml:space="preserve"> </t>
  </si>
  <si>
    <t xml:space="preserve">Сок </t>
  </si>
  <si>
    <t>Сок</t>
  </si>
  <si>
    <t>Морковь, тушенная в сметанном соусе</t>
  </si>
  <si>
    <t>Примерный двухнедельные рацион на зимне-весенний период для дошкольного учреждения с  10,5 - часовым режимом пребывания  детей</t>
  </si>
  <si>
    <t>Кисель из сока</t>
  </si>
  <si>
    <t>150/3</t>
  </si>
  <si>
    <t>200/4</t>
  </si>
  <si>
    <t>Чай с молоком</t>
  </si>
  <si>
    <t>Компот из плодов сушеных (изюма)</t>
  </si>
  <si>
    <t>Компот из смеси сухофруктов</t>
  </si>
  <si>
    <t>Фрикадельки рыбные</t>
  </si>
  <si>
    <t>Кофейный напиток с молоком В-2</t>
  </si>
  <si>
    <t>Каша вязкая  молочная гречневая</t>
  </si>
  <si>
    <t>Запеканка картофельная с мясом</t>
  </si>
  <si>
    <t>Вареники ленивые (с маслом сливочным)</t>
  </si>
  <si>
    <t>120/4</t>
  </si>
  <si>
    <t>200/4/15</t>
  </si>
  <si>
    <t>Борщ с картофелем (со сметаной) и говядиной отварной</t>
  </si>
  <si>
    <t>200/15</t>
  </si>
  <si>
    <t>Суп картофельный с бобовыми</t>
  </si>
  <si>
    <t>Суп картофельный с бобовыми (мясо отварное  добавка в суп)</t>
  </si>
  <si>
    <t>Компот из сушеных плодов (изюма)</t>
  </si>
  <si>
    <t>Щи из свежей капусты со сметаной</t>
  </si>
  <si>
    <t>Капуста тушеная (белокочанная свежая)</t>
  </si>
  <si>
    <t>Чай с сахаром В-2</t>
  </si>
  <si>
    <t>Овощи,припущенные в молочном соусе</t>
  </si>
  <si>
    <t>Отвар из шиповника (с сахаром)</t>
  </si>
  <si>
    <t>Компот лимонный</t>
  </si>
  <si>
    <t>Кисель из свежих яблок</t>
  </si>
  <si>
    <t>60/10</t>
  </si>
  <si>
    <t>Огурец консервированный (порциями)</t>
  </si>
  <si>
    <t>Картофель тушенный с овощами</t>
  </si>
  <si>
    <t>Чай с молоком В-1</t>
  </si>
  <si>
    <t>Борщ с капустой и картофелем  со сметаной</t>
  </si>
  <si>
    <t xml:space="preserve">Хлеб пшеничный </t>
  </si>
  <si>
    <t>120/10</t>
  </si>
  <si>
    <t>Бабка картофельная "Новая" (со сметаной)</t>
  </si>
  <si>
    <t>150/15</t>
  </si>
  <si>
    <t>Овощи порциями</t>
  </si>
  <si>
    <t>Борщ с капустой (свежей) и  картофелем (со сметаной)</t>
  </si>
  <si>
    <t>Омлет натуральный (с маслом сливочным)</t>
  </si>
  <si>
    <t>Сырники, запеченные со сметаной (со сметаной)</t>
  </si>
  <si>
    <t>Колбаски по-Могилевски</t>
  </si>
  <si>
    <t>Макаронные изделия отварные</t>
  </si>
  <si>
    <t>Каша жидкая молочная "Дружба"</t>
  </si>
  <si>
    <t>120/2,5</t>
  </si>
  <si>
    <t>140/3,2</t>
  </si>
  <si>
    <t>Чай с сахаром</t>
  </si>
  <si>
    <t>Пудинг из моркови и яблок</t>
  </si>
  <si>
    <t>Морковь тушенная</t>
  </si>
  <si>
    <t>Молоко кипяченное</t>
  </si>
  <si>
    <t>Салат "Чайка" (со сметаной)</t>
  </si>
  <si>
    <t>Котлета рыбна "Жемчужина"</t>
  </si>
  <si>
    <t>Блины  (с повидлом)</t>
  </si>
  <si>
    <t>90/12</t>
  </si>
  <si>
    <t>100/15</t>
  </si>
  <si>
    <t>Яичная кашка В-1</t>
  </si>
  <si>
    <t>Икра морковная</t>
  </si>
  <si>
    <t>Суп картофельный с крупой</t>
  </si>
  <si>
    <t>Колбаски из птицы "Курочка ряба"</t>
  </si>
  <si>
    <t>130/6</t>
  </si>
  <si>
    <t>Борщ с капустой и картофелем  со сметаной (мясо отварное добавка в суп)</t>
  </si>
  <si>
    <t>Биточки из говядины В-1</t>
  </si>
  <si>
    <t>Сложный гарнир В-1 (пюре картофельное, горошек консервированный)</t>
  </si>
  <si>
    <t>Салат "Агеньчык" В-2</t>
  </si>
  <si>
    <t>Суп молочный с крупой</t>
  </si>
  <si>
    <t>Колобки мясные</t>
  </si>
  <si>
    <t>Запеканка из творога с манной крупой В-2 (со сметаной)</t>
  </si>
  <si>
    <t>140/14</t>
  </si>
  <si>
    <t xml:space="preserve">Какао с молоком </t>
  </si>
  <si>
    <t>Салат "Агеньчык" В-2 с маслом растительным</t>
  </si>
  <si>
    <t>110/11</t>
  </si>
  <si>
    <t>Капуста тушенная (белокочанная свежая)</t>
  </si>
  <si>
    <t>Котлеты рыбные "Фантазия"</t>
  </si>
  <si>
    <t>100/13</t>
  </si>
  <si>
    <t>130/16</t>
  </si>
  <si>
    <t>Винегрет овощной (с репчатым луком) В-2</t>
  </si>
  <si>
    <t>Биточки из птицы "Сливочные"</t>
  </si>
  <si>
    <t>Затирка с молоком</t>
  </si>
  <si>
    <t>Каша вязкая  молочая гречневая</t>
  </si>
  <si>
    <t>Салат из свеклы с маслом растительным</t>
  </si>
  <si>
    <t>Мясные шарики из говядины</t>
  </si>
  <si>
    <t>Запеканка из творога (с манной крупой) со сметаной</t>
  </si>
  <si>
    <t>Четверг                                                                                                                                                                                                                                                                        1-я неделя</t>
  </si>
  <si>
    <t>Котлета "Здоровье"</t>
  </si>
  <si>
    <t xml:space="preserve">Суп картофельный с крупой с мясом </t>
  </si>
  <si>
    <t xml:space="preserve">Рассольник "Ленинградский"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</si>
</sst>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0" xfId="0" applyFill="1"/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8" fillId="0" borderId="0" xfId="0" applyFont="1"/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3"/>
  <sheetViews>
    <sheetView tabSelected="1" view="pageBreakPreview" topLeftCell="B271" zoomScale="96" zoomScaleNormal="96" zoomScaleSheetLayoutView="96" workbookViewId="0">
      <selection activeCell="G296" sqref="G296"/>
    </sheetView>
  </sheetViews>
  <sheetFormatPr defaultRowHeight="15" x14ac:dyDescent="0.25"/>
  <cols>
    <col min="1" max="1" width="4.5703125" customWidth="1"/>
    <col min="2" max="2" width="45.28515625" customWidth="1"/>
    <col min="3" max="4" width="8.85546875" style="19"/>
    <col min="5" max="5" width="9.28515625" style="19" customWidth="1"/>
    <col min="6" max="10" width="10.85546875" style="19" bestFit="1" customWidth="1"/>
    <col min="11" max="11" width="11.85546875" style="19" bestFit="1" customWidth="1"/>
    <col min="12" max="12" width="12.42578125" style="19" customWidth="1"/>
  </cols>
  <sheetData>
    <row r="1" spans="2:12" x14ac:dyDescent="0.25">
      <c r="B1" s="47" t="s">
        <v>64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ht="36" customHeight="1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15" customHeight="1" x14ac:dyDescent="0.25">
      <c r="B3" s="40" t="s">
        <v>22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ht="15" customHeight="1" x14ac:dyDescent="0.25">
      <c r="B4" s="39" t="s">
        <v>23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5">
      <c r="B5" s="41" t="s">
        <v>0</v>
      </c>
      <c r="C5" s="42" t="s">
        <v>1</v>
      </c>
      <c r="D5" s="42"/>
      <c r="E5" s="42" t="s">
        <v>2</v>
      </c>
      <c r="F5" s="42"/>
      <c r="G5" s="42" t="s">
        <v>3</v>
      </c>
      <c r="H5" s="42"/>
      <c r="I5" s="42" t="s">
        <v>4</v>
      </c>
      <c r="J5" s="42"/>
      <c r="K5" s="42" t="s">
        <v>5</v>
      </c>
      <c r="L5" s="42"/>
    </row>
    <row r="6" spans="2:12" x14ac:dyDescent="0.25">
      <c r="B6" s="41"/>
      <c r="C6" s="9" t="s">
        <v>6</v>
      </c>
      <c r="D6" s="9" t="s">
        <v>7</v>
      </c>
      <c r="E6" s="9" t="s">
        <v>6</v>
      </c>
      <c r="F6" s="9" t="s">
        <v>7</v>
      </c>
      <c r="G6" s="9" t="s">
        <v>6</v>
      </c>
      <c r="H6" s="9" t="s">
        <v>7</v>
      </c>
      <c r="I6" s="9" t="s">
        <v>6</v>
      </c>
      <c r="J6" s="9" t="s">
        <v>7</v>
      </c>
      <c r="K6" s="9" t="s">
        <v>6</v>
      </c>
      <c r="L6" s="9" t="s">
        <v>7</v>
      </c>
    </row>
    <row r="7" spans="2:12" x14ac:dyDescent="0.25">
      <c r="B7" s="1" t="s">
        <v>8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2:12" x14ac:dyDescent="0.25">
      <c r="B8" s="2" t="s">
        <v>9</v>
      </c>
      <c r="C8" s="10">
        <v>130</v>
      </c>
      <c r="D8" s="10">
        <v>150</v>
      </c>
      <c r="E8" s="11">
        <v>6.36</v>
      </c>
      <c r="F8" s="10">
        <v>7.34</v>
      </c>
      <c r="G8" s="11">
        <v>7.83</v>
      </c>
      <c r="H8" s="10">
        <v>9.0299999999999994</v>
      </c>
      <c r="I8" s="11">
        <v>24.62</v>
      </c>
      <c r="J8" s="10">
        <v>28.41</v>
      </c>
      <c r="K8" s="11">
        <v>139.43</v>
      </c>
      <c r="L8" s="10">
        <v>200.11</v>
      </c>
    </row>
    <row r="9" spans="2:12" x14ac:dyDescent="0.25">
      <c r="B9" s="2" t="s">
        <v>85</v>
      </c>
      <c r="C9" s="21">
        <v>150</v>
      </c>
      <c r="D9" s="10">
        <v>200</v>
      </c>
      <c r="E9" s="10">
        <v>0.02</v>
      </c>
      <c r="F9" s="10">
        <v>0.03</v>
      </c>
      <c r="G9" s="10">
        <v>0.01</v>
      </c>
      <c r="H9" s="10">
        <v>0.01</v>
      </c>
      <c r="I9" s="10">
        <v>6.76</v>
      </c>
      <c r="J9" s="10">
        <v>9.01</v>
      </c>
      <c r="K9" s="10">
        <v>106.6</v>
      </c>
      <c r="L9" s="10">
        <v>142.13</v>
      </c>
    </row>
    <row r="10" spans="2:12" x14ac:dyDescent="0.25">
      <c r="B10" s="2" t="s">
        <v>10</v>
      </c>
      <c r="C10" s="10">
        <v>25</v>
      </c>
      <c r="D10" s="10">
        <v>30</v>
      </c>
      <c r="E10" s="10">
        <v>1.88</v>
      </c>
      <c r="F10" s="10">
        <v>2.25</v>
      </c>
      <c r="G10" s="10">
        <v>2.95</v>
      </c>
      <c r="H10" s="10">
        <v>3.54</v>
      </c>
      <c r="I10" s="10">
        <v>18.73</v>
      </c>
      <c r="J10" s="10">
        <v>22.47</v>
      </c>
      <c r="K10" s="10">
        <v>104.28</v>
      </c>
      <c r="L10" s="10">
        <v>125.13</v>
      </c>
    </row>
    <row r="11" spans="2:12" x14ac:dyDescent="0.25">
      <c r="B11" s="3" t="s">
        <v>11</v>
      </c>
      <c r="C11" s="12">
        <v>0.25</v>
      </c>
      <c r="D11" s="12">
        <v>0.25</v>
      </c>
      <c r="E11" s="8">
        <f t="shared" ref="E11:L11" si="0">E8+E9+E10</f>
        <v>8.26</v>
      </c>
      <c r="F11" s="8">
        <f t="shared" si="0"/>
        <v>9.620000000000001</v>
      </c>
      <c r="G11" s="8">
        <f t="shared" si="0"/>
        <v>10.79</v>
      </c>
      <c r="H11" s="8">
        <f t="shared" si="0"/>
        <v>12.579999999999998</v>
      </c>
      <c r="I11" s="8">
        <f t="shared" si="0"/>
        <v>50.11</v>
      </c>
      <c r="J11" s="8">
        <f t="shared" si="0"/>
        <v>59.89</v>
      </c>
      <c r="K11" s="8">
        <f t="shared" si="0"/>
        <v>350.31</v>
      </c>
      <c r="L11" s="8">
        <f t="shared" si="0"/>
        <v>467.37</v>
      </c>
    </row>
    <row r="12" spans="2:12" x14ac:dyDescent="0.25">
      <c r="B12" s="1" t="s">
        <v>12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12" x14ac:dyDescent="0.25">
      <c r="B13" s="31" t="s">
        <v>99</v>
      </c>
      <c r="C13" s="10">
        <v>30</v>
      </c>
      <c r="D13" s="10">
        <v>40</v>
      </c>
      <c r="E13" s="10">
        <v>0.85</v>
      </c>
      <c r="F13" s="10">
        <v>1.1299999999999999</v>
      </c>
      <c r="G13" s="10">
        <v>7.8E-2</v>
      </c>
      <c r="H13" s="10">
        <v>0.1</v>
      </c>
      <c r="I13" s="10">
        <v>2.4700000000000002</v>
      </c>
      <c r="J13" s="10">
        <v>3.29</v>
      </c>
      <c r="K13" s="10">
        <v>14.31</v>
      </c>
      <c r="L13" s="10">
        <v>19.079999999999998</v>
      </c>
    </row>
    <row r="14" spans="2:12" x14ac:dyDescent="0.25">
      <c r="B14" s="23" t="s">
        <v>119</v>
      </c>
      <c r="C14" s="10">
        <v>150</v>
      </c>
      <c r="D14" s="10"/>
      <c r="E14" s="10">
        <v>0.91</v>
      </c>
      <c r="F14" s="10"/>
      <c r="G14" s="10">
        <v>2.75</v>
      </c>
      <c r="H14" s="10"/>
      <c r="I14" s="10">
        <v>8.69</v>
      </c>
      <c r="J14" s="10"/>
      <c r="K14" s="10">
        <v>65.400000000000006</v>
      </c>
      <c r="L14" s="10"/>
    </row>
    <row r="15" spans="2:12" x14ac:dyDescent="0.25">
      <c r="B15" s="23" t="s">
        <v>146</v>
      </c>
      <c r="C15" s="10"/>
      <c r="D15" s="10" t="s">
        <v>79</v>
      </c>
      <c r="E15" s="10"/>
      <c r="F15" s="10">
        <v>5.66</v>
      </c>
      <c r="G15" s="10"/>
      <c r="H15" s="10">
        <v>4.3899999999999997</v>
      </c>
      <c r="I15" s="10"/>
      <c r="J15" s="10">
        <v>11.58</v>
      </c>
      <c r="K15" s="10"/>
      <c r="L15" s="10">
        <v>111.95</v>
      </c>
    </row>
    <row r="16" spans="2:12" x14ac:dyDescent="0.25">
      <c r="B16" s="26" t="s">
        <v>127</v>
      </c>
      <c r="C16" s="21">
        <v>50</v>
      </c>
      <c r="D16" s="21">
        <v>70</v>
      </c>
      <c r="E16" s="17">
        <v>8.82</v>
      </c>
      <c r="F16" s="17">
        <v>12.95</v>
      </c>
      <c r="G16" s="17">
        <v>9.1199999999999992</v>
      </c>
      <c r="H16" s="17">
        <v>12.76</v>
      </c>
      <c r="I16" s="17">
        <v>7.79</v>
      </c>
      <c r="J16" s="17">
        <v>10.91</v>
      </c>
      <c r="K16" s="17">
        <v>149.13999999999999</v>
      </c>
      <c r="L16" s="17">
        <v>208.79</v>
      </c>
    </row>
    <row r="17" spans="2:12" x14ac:dyDescent="0.25">
      <c r="B17" s="23" t="s">
        <v>110</v>
      </c>
      <c r="C17" s="21">
        <v>110</v>
      </c>
      <c r="D17" s="21">
        <v>130</v>
      </c>
      <c r="E17" s="10">
        <v>1.21</v>
      </c>
      <c r="F17" s="10">
        <v>1.43</v>
      </c>
      <c r="G17" s="10">
        <v>3.28</v>
      </c>
      <c r="H17" s="10">
        <v>3.87</v>
      </c>
      <c r="I17" s="10">
        <v>8.4499999999999993</v>
      </c>
      <c r="J17" s="10">
        <v>9.98</v>
      </c>
      <c r="K17" s="10">
        <v>77.84</v>
      </c>
      <c r="L17" s="10">
        <v>91.99</v>
      </c>
    </row>
    <row r="18" spans="2:12" x14ac:dyDescent="0.25">
      <c r="B18" s="6" t="s">
        <v>70</v>
      </c>
      <c r="C18" s="14">
        <v>150</v>
      </c>
      <c r="D18" s="14">
        <v>200</v>
      </c>
      <c r="E18" s="10">
        <v>0.25</v>
      </c>
      <c r="F18" s="10">
        <v>0.38</v>
      </c>
      <c r="G18" s="10">
        <v>0</v>
      </c>
      <c r="H18" s="10">
        <v>0</v>
      </c>
      <c r="I18" s="10">
        <v>15.9</v>
      </c>
      <c r="J18" s="10">
        <v>24.56</v>
      </c>
      <c r="K18" s="10">
        <v>62.27</v>
      </c>
      <c r="L18" s="10">
        <v>95.8</v>
      </c>
    </row>
    <row r="19" spans="2:12" x14ac:dyDescent="0.25">
      <c r="B19" s="2" t="s">
        <v>14</v>
      </c>
      <c r="C19" s="10">
        <v>40</v>
      </c>
      <c r="D19" s="10">
        <v>60</v>
      </c>
      <c r="E19" s="10">
        <v>2.64</v>
      </c>
      <c r="F19" s="10">
        <v>3.96</v>
      </c>
      <c r="G19" s="10">
        <v>0.48</v>
      </c>
      <c r="H19" s="10">
        <v>0.72</v>
      </c>
      <c r="I19" s="10">
        <v>13.36</v>
      </c>
      <c r="J19" s="10">
        <v>20.04</v>
      </c>
      <c r="K19" s="10">
        <v>69.599999999999994</v>
      </c>
      <c r="L19" s="10">
        <v>104.4</v>
      </c>
    </row>
    <row r="20" spans="2:12" x14ac:dyDescent="0.25">
      <c r="B20" s="3" t="s">
        <v>11</v>
      </c>
      <c r="C20" s="12">
        <v>0.35</v>
      </c>
      <c r="D20" s="12">
        <v>0.35</v>
      </c>
      <c r="E20" s="9">
        <f>E13+E14+E15+E16+E17++E18+E19</f>
        <v>14.68</v>
      </c>
      <c r="F20" s="37">
        <f t="shared" ref="F20:L20" si="1">F13+F14+F15+F16+F17++F18+F19</f>
        <v>25.509999999999998</v>
      </c>
      <c r="G20" s="37">
        <f t="shared" si="1"/>
        <v>15.707999999999998</v>
      </c>
      <c r="H20" s="37">
        <f t="shared" si="1"/>
        <v>21.84</v>
      </c>
      <c r="I20" s="37">
        <f t="shared" si="1"/>
        <v>56.66</v>
      </c>
      <c r="J20" s="37">
        <f t="shared" si="1"/>
        <v>80.360000000000014</v>
      </c>
      <c r="K20" s="38">
        <f t="shared" si="1"/>
        <v>438.55999999999995</v>
      </c>
      <c r="L20" s="37">
        <f t="shared" si="1"/>
        <v>632.01</v>
      </c>
    </row>
    <row r="21" spans="2:12" x14ac:dyDescent="0.25">
      <c r="B21" s="1" t="s">
        <v>15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ht="14.25" customHeight="1" x14ac:dyDescent="0.25">
      <c r="B22" s="4" t="s">
        <v>92</v>
      </c>
      <c r="C22" s="21">
        <v>100</v>
      </c>
      <c r="D22" s="21">
        <v>130</v>
      </c>
      <c r="E22" s="10">
        <v>2.08</v>
      </c>
      <c r="F22" s="11">
        <v>2.7</v>
      </c>
      <c r="G22" s="10">
        <v>7.39</v>
      </c>
      <c r="H22" s="11">
        <v>9.61</v>
      </c>
      <c r="I22" s="10">
        <v>18.45</v>
      </c>
      <c r="J22" s="10">
        <v>23.98</v>
      </c>
      <c r="K22" s="10">
        <v>150.94</v>
      </c>
      <c r="L22" s="15">
        <v>196.22</v>
      </c>
    </row>
    <row r="23" spans="2:12" x14ac:dyDescent="0.25">
      <c r="B23" s="2" t="s">
        <v>111</v>
      </c>
      <c r="C23" s="10">
        <v>150</v>
      </c>
      <c r="D23" s="10">
        <v>200</v>
      </c>
      <c r="E23" s="14">
        <v>3.97</v>
      </c>
      <c r="F23" s="14">
        <v>5.29</v>
      </c>
      <c r="G23" s="14">
        <v>3.48</v>
      </c>
      <c r="H23" s="14">
        <v>4.6399999999999997</v>
      </c>
      <c r="I23" s="14">
        <v>6.74</v>
      </c>
      <c r="J23" s="14">
        <v>8.99</v>
      </c>
      <c r="K23" s="14">
        <v>74.08</v>
      </c>
      <c r="L23" s="14">
        <v>98.77</v>
      </c>
    </row>
    <row r="24" spans="2:12" x14ac:dyDescent="0.25">
      <c r="B24" s="2" t="s">
        <v>25</v>
      </c>
      <c r="C24" s="10">
        <v>15</v>
      </c>
      <c r="D24" s="10">
        <v>25</v>
      </c>
      <c r="E24" s="10">
        <v>1.56</v>
      </c>
      <c r="F24" s="10">
        <v>2.6</v>
      </c>
      <c r="G24" s="10">
        <v>0.51</v>
      </c>
      <c r="H24" s="10">
        <v>0.85</v>
      </c>
      <c r="I24" s="10">
        <v>7.42</v>
      </c>
      <c r="J24" s="10">
        <v>12.3</v>
      </c>
      <c r="K24" s="10">
        <v>40.5</v>
      </c>
      <c r="L24" s="10">
        <v>67.5</v>
      </c>
    </row>
    <row r="25" spans="2:12" x14ac:dyDescent="0.25">
      <c r="B25" s="2" t="s">
        <v>19</v>
      </c>
      <c r="C25" s="10">
        <v>100</v>
      </c>
      <c r="D25" s="10">
        <v>140</v>
      </c>
      <c r="E25" s="10">
        <v>0.4</v>
      </c>
      <c r="F25" s="10">
        <v>0.56000000000000005</v>
      </c>
      <c r="G25" s="10">
        <v>0.4</v>
      </c>
      <c r="H25" s="10">
        <v>0.56000000000000005</v>
      </c>
      <c r="I25" s="10">
        <v>9.8000000000000007</v>
      </c>
      <c r="J25" s="10">
        <v>13.72</v>
      </c>
      <c r="K25" s="10">
        <v>47</v>
      </c>
      <c r="L25" s="10">
        <v>65.8</v>
      </c>
    </row>
    <row r="26" spans="2:12" x14ac:dyDescent="0.25">
      <c r="B26" s="3" t="s">
        <v>11</v>
      </c>
      <c r="C26" s="12">
        <v>0.23</v>
      </c>
      <c r="D26" s="12">
        <v>0.24</v>
      </c>
      <c r="E26" s="16">
        <f t="shared" ref="E26:L26" si="2">E22+E23+E24+E25</f>
        <v>8.0100000000000016</v>
      </c>
      <c r="F26" s="16">
        <f t="shared" si="2"/>
        <v>11.15</v>
      </c>
      <c r="G26" s="16">
        <f t="shared" si="2"/>
        <v>11.78</v>
      </c>
      <c r="H26" s="16">
        <f t="shared" si="2"/>
        <v>15.66</v>
      </c>
      <c r="I26" s="16">
        <f t="shared" si="2"/>
        <v>42.41</v>
      </c>
      <c r="J26" s="16">
        <f t="shared" si="2"/>
        <v>58.989999999999995</v>
      </c>
      <c r="K26" s="16">
        <f t="shared" si="2"/>
        <v>312.52</v>
      </c>
      <c r="L26" s="16">
        <f t="shared" si="2"/>
        <v>428.29</v>
      </c>
    </row>
    <row r="27" spans="2:12" x14ac:dyDescent="0.25">
      <c r="B27" s="1" t="s">
        <v>18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5">
      <c r="B28" s="33" t="s">
        <v>86</v>
      </c>
      <c r="C28" s="10">
        <v>90</v>
      </c>
      <c r="D28" s="10">
        <v>100</v>
      </c>
      <c r="E28" s="10">
        <v>1.95</v>
      </c>
      <c r="F28" s="10">
        <v>1.64</v>
      </c>
      <c r="G28" s="10">
        <v>2.94</v>
      </c>
      <c r="H28" s="10">
        <v>3.64</v>
      </c>
      <c r="I28" s="10">
        <v>4.63</v>
      </c>
      <c r="J28" s="10">
        <v>6.58</v>
      </c>
      <c r="K28" s="10">
        <v>49.97</v>
      </c>
      <c r="L28" s="10">
        <v>71.09</v>
      </c>
    </row>
    <row r="29" spans="2:12" x14ac:dyDescent="0.25">
      <c r="B29" s="2" t="s">
        <v>25</v>
      </c>
      <c r="C29" s="10">
        <v>20</v>
      </c>
      <c r="D29" s="10">
        <v>20</v>
      </c>
      <c r="E29" s="10">
        <v>2.08</v>
      </c>
      <c r="F29" s="10">
        <v>2.08</v>
      </c>
      <c r="G29" s="10">
        <v>0.68</v>
      </c>
      <c r="H29" s="10">
        <v>0.68</v>
      </c>
      <c r="I29" s="10">
        <v>9.9</v>
      </c>
      <c r="J29" s="10">
        <v>9.9</v>
      </c>
      <c r="K29" s="10">
        <v>54</v>
      </c>
      <c r="L29" s="10">
        <v>54</v>
      </c>
    </row>
    <row r="30" spans="2:12" x14ac:dyDescent="0.25">
      <c r="B30" s="4" t="s">
        <v>87</v>
      </c>
      <c r="C30" s="10">
        <v>150</v>
      </c>
      <c r="D30" s="10">
        <v>200</v>
      </c>
      <c r="E30" s="10">
        <v>0.45</v>
      </c>
      <c r="F30" s="10">
        <v>0.61</v>
      </c>
      <c r="G30" s="10">
        <v>0</v>
      </c>
      <c r="H30" s="10">
        <v>0</v>
      </c>
      <c r="I30" s="10">
        <v>16.38</v>
      </c>
      <c r="J30" s="10">
        <v>21.83</v>
      </c>
      <c r="K30" s="10">
        <v>66.02</v>
      </c>
      <c r="L30" s="10">
        <v>88.02</v>
      </c>
    </row>
    <row r="31" spans="2:12" x14ac:dyDescent="0.25">
      <c r="B31" s="3" t="s">
        <v>11</v>
      </c>
      <c r="C31" s="12">
        <v>0.17</v>
      </c>
      <c r="D31" s="12">
        <v>0.16</v>
      </c>
      <c r="E31" s="9">
        <f>E28+E29+E30</f>
        <v>4.4800000000000004</v>
      </c>
      <c r="F31" s="9">
        <f t="shared" ref="F31:L31" si="3">F28+F29+F30</f>
        <v>4.33</v>
      </c>
      <c r="G31" s="9">
        <f t="shared" si="3"/>
        <v>3.62</v>
      </c>
      <c r="H31" s="9">
        <f t="shared" si="3"/>
        <v>4.32</v>
      </c>
      <c r="I31" s="9">
        <f t="shared" si="3"/>
        <v>30.91</v>
      </c>
      <c r="J31" s="9">
        <f t="shared" si="3"/>
        <v>38.31</v>
      </c>
      <c r="K31" s="9">
        <f t="shared" si="3"/>
        <v>169.99</v>
      </c>
      <c r="L31" s="9">
        <f t="shared" si="3"/>
        <v>213.11</v>
      </c>
    </row>
    <row r="32" spans="2:12" x14ac:dyDescent="0.25">
      <c r="B32" s="3" t="s">
        <v>20</v>
      </c>
      <c r="C32" s="12">
        <v>1</v>
      </c>
      <c r="D32" s="12">
        <v>1</v>
      </c>
      <c r="E32" s="8">
        <f>E11+E20+E26+E31</f>
        <v>35.43</v>
      </c>
      <c r="F32" s="8">
        <f t="shared" ref="F32:L32" si="4">F11+F20+F26+F31</f>
        <v>50.609999999999992</v>
      </c>
      <c r="G32" s="8">
        <f t="shared" si="4"/>
        <v>41.897999999999996</v>
      </c>
      <c r="H32" s="8">
        <f t="shared" si="4"/>
        <v>54.4</v>
      </c>
      <c r="I32" s="8">
        <f t="shared" si="4"/>
        <v>180.09</v>
      </c>
      <c r="J32" s="8">
        <f t="shared" si="4"/>
        <v>237.55</v>
      </c>
      <c r="K32" s="8">
        <f t="shared" si="4"/>
        <v>1271.3799999999999</v>
      </c>
      <c r="L32" s="8">
        <f t="shared" si="4"/>
        <v>1740.7800000000002</v>
      </c>
    </row>
    <row r="33" spans="2:12" x14ac:dyDescent="0.25">
      <c r="B33" s="3" t="s">
        <v>21</v>
      </c>
      <c r="C33" s="13"/>
      <c r="D33" s="13"/>
      <c r="E33" s="9">
        <v>1</v>
      </c>
      <c r="F33" s="9">
        <v>1</v>
      </c>
      <c r="G33" s="8">
        <f>G32/E32</f>
        <v>1.1825571549534293</v>
      </c>
      <c r="H33" s="8">
        <f>H32/F32</f>
        <v>1.0748863860897058</v>
      </c>
      <c r="I33" s="8">
        <f>I32/E32</f>
        <v>5.082980524978832</v>
      </c>
      <c r="J33" s="8">
        <f>J32/F32</f>
        <v>4.6937364157281181</v>
      </c>
      <c r="K33" s="9"/>
      <c r="L33" s="9"/>
    </row>
    <row r="34" spans="2:12" ht="15" customHeight="1" x14ac:dyDescent="0.25">
      <c r="B34" s="40" t="s">
        <v>28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2:12" ht="15" customHeight="1" x14ac:dyDescent="0.25">
      <c r="B35" s="40" t="s">
        <v>23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2:12" x14ac:dyDescent="0.25">
      <c r="B36" s="41" t="s">
        <v>0</v>
      </c>
      <c r="C36" s="42" t="s">
        <v>1</v>
      </c>
      <c r="D36" s="42"/>
      <c r="E36" s="42" t="s">
        <v>2</v>
      </c>
      <c r="F36" s="42"/>
      <c r="G36" s="42" t="s">
        <v>3</v>
      </c>
      <c r="H36" s="42"/>
      <c r="I36" s="42" t="s">
        <v>4</v>
      </c>
      <c r="J36" s="42"/>
      <c r="K36" s="42" t="s">
        <v>5</v>
      </c>
      <c r="L36" s="42"/>
    </row>
    <row r="37" spans="2:12" x14ac:dyDescent="0.25">
      <c r="B37" s="41"/>
      <c r="C37" s="9" t="s">
        <v>6</v>
      </c>
      <c r="D37" s="9" t="s">
        <v>7</v>
      </c>
      <c r="E37" s="9" t="s">
        <v>6</v>
      </c>
      <c r="F37" s="9" t="s">
        <v>7</v>
      </c>
      <c r="G37" s="9" t="s">
        <v>6</v>
      </c>
      <c r="H37" s="9" t="s">
        <v>7</v>
      </c>
      <c r="I37" s="9" t="s">
        <v>6</v>
      </c>
      <c r="J37" s="9" t="s">
        <v>7</v>
      </c>
      <c r="K37" s="9" t="s">
        <v>6</v>
      </c>
      <c r="L37" s="9" t="s">
        <v>7</v>
      </c>
    </row>
    <row r="38" spans="2:12" x14ac:dyDescent="0.25">
      <c r="B38" s="1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2:12" x14ac:dyDescent="0.25">
      <c r="B39" s="2" t="s">
        <v>29</v>
      </c>
      <c r="C39" s="10">
        <v>130</v>
      </c>
      <c r="D39" s="10">
        <v>140</v>
      </c>
      <c r="E39" s="10">
        <v>5.33</v>
      </c>
      <c r="F39" s="10">
        <v>5.74</v>
      </c>
      <c r="G39" s="10">
        <v>5.32</v>
      </c>
      <c r="H39" s="10">
        <v>5.73</v>
      </c>
      <c r="I39" s="10">
        <v>23.87</v>
      </c>
      <c r="J39" s="10">
        <v>25.71</v>
      </c>
      <c r="K39" s="10">
        <v>111.04</v>
      </c>
      <c r="L39" s="10">
        <v>119.6</v>
      </c>
    </row>
    <row r="40" spans="2:12" x14ac:dyDescent="0.25">
      <c r="B40" s="2" t="s">
        <v>41</v>
      </c>
      <c r="C40" s="10" t="s">
        <v>42</v>
      </c>
      <c r="D40" s="10" t="s">
        <v>43</v>
      </c>
      <c r="E40" s="10">
        <v>0.08</v>
      </c>
      <c r="F40" s="10">
        <v>0.1</v>
      </c>
      <c r="G40" s="10">
        <v>0.02</v>
      </c>
      <c r="H40" s="10">
        <v>0.02</v>
      </c>
      <c r="I40" s="10">
        <v>7.65</v>
      </c>
      <c r="J40" s="10">
        <v>10.199999999999999</v>
      </c>
      <c r="K40" s="10">
        <v>31.82</v>
      </c>
      <c r="L40" s="10">
        <v>42.53</v>
      </c>
    </row>
    <row r="41" spans="2:12" x14ac:dyDescent="0.25">
      <c r="B41" s="13" t="s">
        <v>31</v>
      </c>
      <c r="C41" s="10">
        <v>25</v>
      </c>
      <c r="D41" s="10">
        <v>35</v>
      </c>
      <c r="E41" s="10">
        <v>2.2599999999999998</v>
      </c>
      <c r="F41" s="10">
        <v>3.16</v>
      </c>
      <c r="G41" s="10">
        <v>3.32</v>
      </c>
      <c r="H41" s="10">
        <v>4.6500000000000004</v>
      </c>
      <c r="I41" s="10">
        <v>10.66</v>
      </c>
      <c r="J41" s="10">
        <v>14.95</v>
      </c>
      <c r="K41" s="10">
        <v>81.459999999999994</v>
      </c>
      <c r="L41" s="10">
        <v>114.05</v>
      </c>
    </row>
    <row r="42" spans="2:12" x14ac:dyDescent="0.25">
      <c r="B42" s="3" t="s">
        <v>11</v>
      </c>
      <c r="C42" s="12">
        <v>0.23</v>
      </c>
      <c r="D42" s="12">
        <v>0.22</v>
      </c>
      <c r="E42" s="9">
        <f>E39+E40+E41</f>
        <v>7.67</v>
      </c>
      <c r="F42" s="9">
        <f t="shared" ref="F42:L42" si="5">F39+F40+F41</f>
        <v>9</v>
      </c>
      <c r="G42" s="9">
        <f t="shared" si="5"/>
        <v>8.66</v>
      </c>
      <c r="H42" s="9">
        <f t="shared" si="5"/>
        <v>10.4</v>
      </c>
      <c r="I42" s="9">
        <f t="shared" si="5"/>
        <v>42.180000000000007</v>
      </c>
      <c r="J42" s="9">
        <f t="shared" si="5"/>
        <v>50.86</v>
      </c>
      <c r="K42" s="38">
        <f t="shared" si="5"/>
        <v>224.32</v>
      </c>
      <c r="L42" s="38">
        <f t="shared" si="5"/>
        <v>276.18</v>
      </c>
    </row>
    <row r="43" spans="2:12" x14ac:dyDescent="0.25">
      <c r="B43" s="1" t="s">
        <v>12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x14ac:dyDescent="0.25">
      <c r="B44" s="29" t="s">
        <v>112</v>
      </c>
      <c r="C44" s="21">
        <v>30</v>
      </c>
      <c r="D44" s="21">
        <v>40</v>
      </c>
      <c r="E44" s="14">
        <v>3.91</v>
      </c>
      <c r="F44" s="14">
        <v>5.22</v>
      </c>
      <c r="G44" s="14">
        <v>4.28</v>
      </c>
      <c r="H44" s="14">
        <v>5.71</v>
      </c>
      <c r="I44" s="14">
        <v>0.9</v>
      </c>
      <c r="J44" s="14">
        <v>1.2</v>
      </c>
      <c r="K44" s="14">
        <v>58.82</v>
      </c>
      <c r="L44" s="14">
        <v>78.430000000000007</v>
      </c>
    </row>
    <row r="45" spans="2:12" x14ac:dyDescent="0.25">
      <c r="B45" s="26" t="s">
        <v>94</v>
      </c>
      <c r="C45" s="21" t="s">
        <v>66</v>
      </c>
      <c r="D45" s="21"/>
      <c r="E45" s="10">
        <v>1.02</v>
      </c>
      <c r="F45" s="10"/>
      <c r="G45" s="10">
        <v>1.7</v>
      </c>
      <c r="H45" s="10"/>
      <c r="I45" s="10">
        <v>6.81</v>
      </c>
      <c r="J45" s="10"/>
      <c r="K45" s="10">
        <v>49.61</v>
      </c>
      <c r="L45" s="10"/>
    </row>
    <row r="46" spans="2:12" ht="25.5" x14ac:dyDescent="0.25">
      <c r="B46" s="26" t="s">
        <v>122</v>
      </c>
      <c r="C46" s="21"/>
      <c r="D46" s="10" t="s">
        <v>77</v>
      </c>
      <c r="E46" s="10"/>
      <c r="F46" s="10">
        <v>6.36</v>
      </c>
      <c r="G46" s="10"/>
      <c r="H46" s="10">
        <v>5.4</v>
      </c>
      <c r="I46" s="10"/>
      <c r="J46" s="10">
        <v>9.99</v>
      </c>
      <c r="K46" s="10"/>
      <c r="L46" s="10">
        <v>116.45</v>
      </c>
    </row>
    <row r="47" spans="2:12" x14ac:dyDescent="0.25">
      <c r="B47" s="29" t="s">
        <v>113</v>
      </c>
      <c r="C47" s="21">
        <v>50</v>
      </c>
      <c r="D47" s="21">
        <v>60</v>
      </c>
      <c r="E47" s="14">
        <v>7.09</v>
      </c>
      <c r="F47" s="14">
        <v>8.51</v>
      </c>
      <c r="G47" s="14">
        <v>1.9</v>
      </c>
      <c r="H47" s="14">
        <v>2.2799999999999998</v>
      </c>
      <c r="I47" s="14">
        <v>8.32</v>
      </c>
      <c r="J47" s="14">
        <v>9.98</v>
      </c>
      <c r="K47" s="14">
        <v>79.180000000000007</v>
      </c>
      <c r="L47" s="14">
        <v>95.02</v>
      </c>
    </row>
    <row r="48" spans="2:12" x14ac:dyDescent="0.25">
      <c r="B48" s="4" t="s">
        <v>36</v>
      </c>
      <c r="C48" s="21">
        <v>100</v>
      </c>
      <c r="D48" s="21">
        <v>130</v>
      </c>
      <c r="E48" s="10">
        <v>1.92</v>
      </c>
      <c r="F48" s="10">
        <v>2.5</v>
      </c>
      <c r="G48" s="10">
        <v>3.06</v>
      </c>
      <c r="H48" s="10">
        <v>3.98</v>
      </c>
      <c r="I48" s="10">
        <v>13.19</v>
      </c>
      <c r="J48" s="10">
        <v>17.149999999999999</v>
      </c>
      <c r="K48" s="10">
        <v>85.79</v>
      </c>
      <c r="L48" s="10">
        <v>111.53</v>
      </c>
    </row>
    <row r="49" spans="2:12" x14ac:dyDescent="0.25">
      <c r="B49" s="4" t="s">
        <v>69</v>
      </c>
      <c r="C49" s="21">
        <v>150</v>
      </c>
      <c r="D49" s="21">
        <v>200</v>
      </c>
      <c r="E49" s="10">
        <v>0.24</v>
      </c>
      <c r="F49" s="10">
        <v>0.32</v>
      </c>
      <c r="G49" s="10">
        <v>0</v>
      </c>
      <c r="H49" s="10">
        <v>0</v>
      </c>
      <c r="I49" s="10">
        <v>17.66</v>
      </c>
      <c r="J49" s="10">
        <v>23.55</v>
      </c>
      <c r="K49" s="10">
        <v>68.63</v>
      </c>
      <c r="L49" s="10">
        <v>91.51</v>
      </c>
    </row>
    <row r="50" spans="2:12" x14ac:dyDescent="0.25">
      <c r="B50" s="2" t="s">
        <v>14</v>
      </c>
      <c r="C50" s="10">
        <v>40</v>
      </c>
      <c r="D50" s="10">
        <v>60</v>
      </c>
      <c r="E50" s="10">
        <v>2.64</v>
      </c>
      <c r="F50" s="10">
        <v>3.96</v>
      </c>
      <c r="G50" s="10">
        <v>0.48</v>
      </c>
      <c r="H50" s="10">
        <v>0.72</v>
      </c>
      <c r="I50" s="10">
        <v>13.36</v>
      </c>
      <c r="J50" s="10">
        <v>20.04</v>
      </c>
      <c r="K50" s="10">
        <v>69.599999999999994</v>
      </c>
      <c r="L50" s="10">
        <v>104.4</v>
      </c>
    </row>
    <row r="51" spans="2:12" x14ac:dyDescent="0.25">
      <c r="B51" s="3" t="s">
        <v>11</v>
      </c>
      <c r="C51" s="12">
        <v>0.35</v>
      </c>
      <c r="D51" s="12">
        <v>0.35</v>
      </c>
      <c r="E51" s="9">
        <f>E44+E45+E46+E47+E48+E49+E50</f>
        <v>16.82</v>
      </c>
      <c r="F51" s="37">
        <f t="shared" ref="F51:L51" si="6">F44+F45+F46+F47+F48+F49+F50</f>
        <v>26.87</v>
      </c>
      <c r="G51" s="37">
        <f t="shared" si="6"/>
        <v>11.420000000000002</v>
      </c>
      <c r="H51" s="37">
        <f t="shared" si="6"/>
        <v>18.089999999999996</v>
      </c>
      <c r="I51" s="37">
        <f t="shared" si="6"/>
        <v>60.239999999999995</v>
      </c>
      <c r="J51" s="37">
        <f t="shared" si="6"/>
        <v>81.91</v>
      </c>
      <c r="K51" s="38">
        <f t="shared" si="6"/>
        <v>411.63</v>
      </c>
      <c r="L51" s="37">
        <f t="shared" si="6"/>
        <v>597.33999999999992</v>
      </c>
    </row>
    <row r="52" spans="2:12" x14ac:dyDescent="0.25">
      <c r="B52" s="1" t="s">
        <v>15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x14ac:dyDescent="0.25">
      <c r="B53" s="22" t="s">
        <v>114</v>
      </c>
      <c r="C53" s="21" t="s">
        <v>115</v>
      </c>
      <c r="D53" s="21" t="s">
        <v>116</v>
      </c>
      <c r="E53" s="10">
        <v>6.26</v>
      </c>
      <c r="F53" s="10">
        <v>6.96</v>
      </c>
      <c r="G53" s="10">
        <v>5.78</v>
      </c>
      <c r="H53" s="10">
        <v>6.42</v>
      </c>
      <c r="I53" s="10">
        <v>39.83</v>
      </c>
      <c r="J53" s="10">
        <v>44.26</v>
      </c>
      <c r="K53" s="10">
        <v>166.99</v>
      </c>
      <c r="L53" s="10">
        <v>193.32</v>
      </c>
    </row>
    <row r="54" spans="2:12" x14ac:dyDescent="0.25">
      <c r="B54" s="6" t="s">
        <v>72</v>
      </c>
      <c r="C54" s="17">
        <v>130</v>
      </c>
      <c r="D54" s="17">
        <v>200</v>
      </c>
      <c r="E54" s="10">
        <v>2.29</v>
      </c>
      <c r="F54" s="10">
        <v>3.52</v>
      </c>
      <c r="G54" s="10">
        <v>1.71</v>
      </c>
      <c r="H54" s="10">
        <v>2.63</v>
      </c>
      <c r="I54" s="10">
        <v>14.77</v>
      </c>
      <c r="J54" s="10">
        <v>22.73</v>
      </c>
      <c r="K54" s="10">
        <v>84.3</v>
      </c>
      <c r="L54" s="10">
        <v>129.69</v>
      </c>
    </row>
    <row r="55" spans="2:12" x14ac:dyDescent="0.25">
      <c r="B55" s="2" t="s">
        <v>10</v>
      </c>
      <c r="C55" s="10">
        <v>20</v>
      </c>
      <c r="D55" s="10">
        <v>20</v>
      </c>
      <c r="E55" s="10">
        <v>1.5</v>
      </c>
      <c r="F55" s="10">
        <v>1.5</v>
      </c>
      <c r="G55" s="10">
        <v>2.36</v>
      </c>
      <c r="H55" s="10">
        <v>2.36</v>
      </c>
      <c r="I55" s="10">
        <v>14.98</v>
      </c>
      <c r="J55" s="10">
        <v>14.98</v>
      </c>
      <c r="K55" s="10">
        <v>83.42</v>
      </c>
      <c r="L55" s="10">
        <v>83.42</v>
      </c>
    </row>
    <row r="56" spans="2:12" x14ac:dyDescent="0.25">
      <c r="B56" s="2" t="s">
        <v>19</v>
      </c>
      <c r="C56" s="10">
        <v>100</v>
      </c>
      <c r="D56" s="10">
        <v>140</v>
      </c>
      <c r="E56" s="10">
        <v>0.4</v>
      </c>
      <c r="F56" s="10">
        <v>0.56000000000000005</v>
      </c>
      <c r="G56" s="10">
        <v>0.4</v>
      </c>
      <c r="H56" s="10">
        <v>0.56000000000000005</v>
      </c>
      <c r="I56" s="10">
        <v>9.8000000000000007</v>
      </c>
      <c r="J56" s="10">
        <v>13.72</v>
      </c>
      <c r="K56" s="10">
        <v>47</v>
      </c>
      <c r="L56" s="10">
        <v>65.8</v>
      </c>
    </row>
    <row r="57" spans="2:12" x14ac:dyDescent="0.25">
      <c r="B57" s="3" t="s">
        <v>11</v>
      </c>
      <c r="C57" s="12">
        <v>0.25</v>
      </c>
      <c r="D57" s="12">
        <v>0.25</v>
      </c>
      <c r="E57" s="9">
        <f>E53+E54+E55+E56</f>
        <v>10.450000000000001</v>
      </c>
      <c r="F57" s="9">
        <f t="shared" ref="F57:L57" si="7">F53+F54+F55+F56</f>
        <v>12.540000000000001</v>
      </c>
      <c r="G57" s="9">
        <f t="shared" si="7"/>
        <v>10.25</v>
      </c>
      <c r="H57" s="9">
        <f t="shared" si="7"/>
        <v>11.97</v>
      </c>
      <c r="I57" s="9">
        <f t="shared" si="7"/>
        <v>79.38</v>
      </c>
      <c r="J57" s="9">
        <f t="shared" si="7"/>
        <v>95.69</v>
      </c>
      <c r="K57" s="38">
        <f t="shared" si="7"/>
        <v>381.71000000000004</v>
      </c>
      <c r="L57" s="9">
        <f t="shared" si="7"/>
        <v>472.23</v>
      </c>
    </row>
    <row r="58" spans="2:12" x14ac:dyDescent="0.25">
      <c r="B58" s="1" t="s">
        <v>18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2:12" x14ac:dyDescent="0.25">
      <c r="B59" s="2" t="s">
        <v>27</v>
      </c>
      <c r="C59" s="10">
        <v>40</v>
      </c>
      <c r="D59" s="10">
        <v>55</v>
      </c>
      <c r="E59" s="10">
        <v>4.7699999999999996</v>
      </c>
      <c r="F59" s="10">
        <v>6.56</v>
      </c>
      <c r="G59" s="10">
        <v>3.48</v>
      </c>
      <c r="H59" s="10">
        <v>4.79</v>
      </c>
      <c r="I59" s="10">
        <v>18.600000000000001</v>
      </c>
      <c r="J59" s="10">
        <v>25.32</v>
      </c>
      <c r="K59" s="10">
        <v>44.07</v>
      </c>
      <c r="L59" s="10">
        <v>75.59</v>
      </c>
    </row>
    <row r="60" spans="2:12" x14ac:dyDescent="0.25">
      <c r="B60" s="2" t="s">
        <v>63</v>
      </c>
      <c r="C60" s="14">
        <v>80</v>
      </c>
      <c r="D60" s="14">
        <v>90</v>
      </c>
      <c r="E60" s="14">
        <v>1.79</v>
      </c>
      <c r="F60" s="14">
        <v>2.0099999999999998</v>
      </c>
      <c r="G60" s="14">
        <v>7.67</v>
      </c>
      <c r="H60" s="14">
        <v>8.6300000000000008</v>
      </c>
      <c r="I60" s="14">
        <v>4.2</v>
      </c>
      <c r="J60" s="14">
        <v>4.8499999999999996</v>
      </c>
      <c r="K60" s="14">
        <v>81.84</v>
      </c>
      <c r="L60" s="14">
        <v>98.32</v>
      </c>
    </row>
    <row r="61" spans="2:12" x14ac:dyDescent="0.25">
      <c r="B61" s="2" t="s">
        <v>68</v>
      </c>
      <c r="C61" s="10">
        <v>150</v>
      </c>
      <c r="D61" s="10">
        <v>200</v>
      </c>
      <c r="E61" s="10">
        <v>2.36</v>
      </c>
      <c r="F61" s="10">
        <v>3.15</v>
      </c>
      <c r="G61" s="10">
        <v>1.99</v>
      </c>
      <c r="H61" s="10">
        <v>2.65</v>
      </c>
      <c r="I61" s="10">
        <v>12.66</v>
      </c>
      <c r="J61" s="10">
        <v>16.88</v>
      </c>
      <c r="K61" s="10">
        <v>79.040000000000006</v>
      </c>
      <c r="L61" s="10">
        <v>105.38</v>
      </c>
    </row>
    <row r="62" spans="2:12" x14ac:dyDescent="0.25">
      <c r="B62" s="3" t="s">
        <v>11</v>
      </c>
      <c r="C62" s="12">
        <v>0.17</v>
      </c>
      <c r="D62" s="12">
        <v>0.18</v>
      </c>
      <c r="E62" s="9">
        <f>E59+E60+E61</f>
        <v>8.92</v>
      </c>
      <c r="F62" s="9">
        <f t="shared" ref="F62:L62" si="8">F59+F60+F61</f>
        <v>11.72</v>
      </c>
      <c r="G62" s="9">
        <f t="shared" si="8"/>
        <v>13.14</v>
      </c>
      <c r="H62" s="9">
        <f t="shared" si="8"/>
        <v>16.07</v>
      </c>
      <c r="I62" s="9">
        <f t="shared" si="8"/>
        <v>35.46</v>
      </c>
      <c r="J62" s="9">
        <f t="shared" si="8"/>
        <v>47.05</v>
      </c>
      <c r="K62" s="38">
        <f t="shared" si="8"/>
        <v>204.95</v>
      </c>
      <c r="L62" s="38">
        <f t="shared" si="8"/>
        <v>279.28999999999996</v>
      </c>
    </row>
    <row r="63" spans="2:12" x14ac:dyDescent="0.25">
      <c r="B63" s="3" t="s">
        <v>20</v>
      </c>
      <c r="C63" s="12">
        <v>1</v>
      </c>
      <c r="D63" s="12">
        <v>1</v>
      </c>
      <c r="E63" s="9">
        <f>E42+E51+E57+E62</f>
        <v>43.860000000000007</v>
      </c>
      <c r="F63" s="9">
        <f t="shared" ref="F63:L63" si="9">F42+F51+F57+F62</f>
        <v>60.13</v>
      </c>
      <c r="G63" s="9">
        <f t="shared" si="9"/>
        <v>43.47</v>
      </c>
      <c r="H63" s="9">
        <f t="shared" si="9"/>
        <v>56.529999999999994</v>
      </c>
      <c r="I63" s="9">
        <f t="shared" si="9"/>
        <v>217.26000000000002</v>
      </c>
      <c r="J63" s="9">
        <f t="shared" si="9"/>
        <v>275.51</v>
      </c>
      <c r="K63" s="9">
        <f t="shared" si="9"/>
        <v>1222.6100000000001</v>
      </c>
      <c r="L63" s="9">
        <f t="shared" si="9"/>
        <v>1625.04</v>
      </c>
    </row>
    <row r="64" spans="2:12" x14ac:dyDescent="0.25">
      <c r="B64" s="3" t="s">
        <v>21</v>
      </c>
      <c r="C64" s="18"/>
      <c r="D64" s="18"/>
      <c r="E64" s="9">
        <v>1</v>
      </c>
      <c r="F64" s="9">
        <v>1</v>
      </c>
      <c r="G64" s="8">
        <f>G63/E63</f>
        <v>0.99110807113543076</v>
      </c>
      <c r="H64" s="8">
        <f>H63/F63</f>
        <v>0.94012971894229158</v>
      </c>
      <c r="I64" s="8">
        <f>I63/E63</f>
        <v>4.9534883720930232</v>
      </c>
      <c r="J64" s="8">
        <f>J63/F63</f>
        <v>4.5819058706136699</v>
      </c>
      <c r="K64" s="9"/>
      <c r="L64" s="9"/>
    </row>
    <row r="65" spans="2:12" x14ac:dyDescent="0.25">
      <c r="B65" s="43" t="s">
        <v>35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</row>
    <row r="66" spans="2:12" x14ac:dyDescent="0.25">
      <c r="B66" s="40" t="s">
        <v>23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2:12" x14ac:dyDescent="0.25">
      <c r="B67" s="41" t="s">
        <v>0</v>
      </c>
      <c r="C67" s="42" t="s">
        <v>1</v>
      </c>
      <c r="D67" s="42"/>
      <c r="E67" s="42" t="s">
        <v>2</v>
      </c>
      <c r="F67" s="42"/>
      <c r="G67" s="42" t="s">
        <v>3</v>
      </c>
      <c r="H67" s="42"/>
      <c r="I67" s="42" t="s">
        <v>4</v>
      </c>
      <c r="J67" s="42"/>
      <c r="K67" s="42" t="s">
        <v>5</v>
      </c>
      <c r="L67" s="42"/>
    </row>
    <row r="68" spans="2:12" x14ac:dyDescent="0.25">
      <c r="B68" s="41"/>
      <c r="C68" s="9" t="s">
        <v>6</v>
      </c>
      <c r="D68" s="9" t="s">
        <v>7</v>
      </c>
      <c r="E68" s="9" t="s">
        <v>6</v>
      </c>
      <c r="F68" s="9" t="s">
        <v>7</v>
      </c>
      <c r="G68" s="9" t="s">
        <v>6</v>
      </c>
      <c r="H68" s="9" t="s">
        <v>7</v>
      </c>
      <c r="I68" s="9" t="s">
        <v>6</v>
      </c>
      <c r="J68" s="9" t="s">
        <v>7</v>
      </c>
      <c r="K68" s="9" t="s">
        <v>6</v>
      </c>
      <c r="L68" s="9" t="s">
        <v>7</v>
      </c>
    </row>
    <row r="69" spans="2:12" x14ac:dyDescent="0.25">
      <c r="B69" s="1" t="s">
        <v>8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2:12" x14ac:dyDescent="0.25">
      <c r="B70" s="33" t="s">
        <v>117</v>
      </c>
      <c r="C70" s="10">
        <v>40</v>
      </c>
      <c r="D70" s="10">
        <v>60</v>
      </c>
      <c r="E70" s="10">
        <v>3.82</v>
      </c>
      <c r="F70" s="10">
        <v>5.74</v>
      </c>
      <c r="G70" s="10">
        <v>4.62</v>
      </c>
      <c r="H70" s="10">
        <v>6.94</v>
      </c>
      <c r="I70" s="10">
        <v>0.86</v>
      </c>
      <c r="J70" s="10">
        <v>1.29</v>
      </c>
      <c r="K70" s="10">
        <v>61.38</v>
      </c>
      <c r="L70" s="10">
        <v>92.07</v>
      </c>
    </row>
    <row r="71" spans="2:12" x14ac:dyDescent="0.25">
      <c r="B71" s="2" t="s">
        <v>24</v>
      </c>
      <c r="C71" s="10">
        <v>120</v>
      </c>
      <c r="D71" s="10">
        <v>130</v>
      </c>
      <c r="E71" s="10">
        <v>4.0599999999999996</v>
      </c>
      <c r="F71" s="10">
        <v>4.4000000000000004</v>
      </c>
      <c r="G71" s="10">
        <v>4.68</v>
      </c>
      <c r="H71" s="10">
        <v>5.07</v>
      </c>
      <c r="I71" s="10">
        <v>16.059999999999999</v>
      </c>
      <c r="J71" s="10">
        <v>17.399999999999999</v>
      </c>
      <c r="K71" s="10">
        <v>124.25</v>
      </c>
      <c r="L71" s="10">
        <v>134.61000000000001</v>
      </c>
    </row>
    <row r="72" spans="2:12" x14ac:dyDescent="0.25">
      <c r="B72" s="2" t="s">
        <v>30</v>
      </c>
      <c r="C72" s="21">
        <v>130</v>
      </c>
      <c r="D72" s="10">
        <v>200</v>
      </c>
      <c r="E72" s="10">
        <v>2.2400000000000002</v>
      </c>
      <c r="F72" s="10">
        <v>3.45</v>
      </c>
      <c r="G72" s="10">
        <v>1.77</v>
      </c>
      <c r="H72" s="10">
        <v>2.73</v>
      </c>
      <c r="I72" s="10">
        <v>14.72</v>
      </c>
      <c r="J72" s="10">
        <v>22.65</v>
      </c>
      <c r="K72" s="10">
        <v>85.03</v>
      </c>
      <c r="L72" s="10">
        <v>130.82</v>
      </c>
    </row>
    <row r="73" spans="2:12" x14ac:dyDescent="0.25">
      <c r="B73" s="2" t="s">
        <v>25</v>
      </c>
      <c r="C73" s="10">
        <v>25</v>
      </c>
      <c r="D73" s="10">
        <v>30</v>
      </c>
      <c r="E73" s="10">
        <v>2.6</v>
      </c>
      <c r="F73" s="10">
        <v>3.12</v>
      </c>
      <c r="G73" s="10">
        <v>0.85</v>
      </c>
      <c r="H73" s="10">
        <v>1.02</v>
      </c>
      <c r="I73" s="10">
        <v>12.37</v>
      </c>
      <c r="J73" s="10">
        <v>14.85</v>
      </c>
      <c r="K73" s="10">
        <v>67.5</v>
      </c>
      <c r="L73" s="10">
        <v>81</v>
      </c>
    </row>
    <row r="74" spans="2:12" x14ac:dyDescent="0.25">
      <c r="B74" s="3" t="s">
        <v>11</v>
      </c>
      <c r="C74" s="12">
        <v>0.22</v>
      </c>
      <c r="D74" s="12">
        <v>0.22</v>
      </c>
      <c r="E74" s="9">
        <f>E70+E71+E72+E73</f>
        <v>12.719999999999999</v>
      </c>
      <c r="F74" s="9">
        <f t="shared" ref="F74:L74" si="10">F70+F71+F72+F73</f>
        <v>16.71</v>
      </c>
      <c r="G74" s="9">
        <f t="shared" si="10"/>
        <v>11.92</v>
      </c>
      <c r="H74" s="9">
        <f t="shared" si="10"/>
        <v>15.760000000000002</v>
      </c>
      <c r="I74" s="9">
        <f t="shared" si="10"/>
        <v>44.01</v>
      </c>
      <c r="J74" s="9">
        <f t="shared" si="10"/>
        <v>56.19</v>
      </c>
      <c r="K74" s="9">
        <f t="shared" si="10"/>
        <v>338.15999999999997</v>
      </c>
      <c r="L74" s="9">
        <f t="shared" si="10"/>
        <v>438.5</v>
      </c>
    </row>
    <row r="75" spans="2:12" x14ac:dyDescent="0.25">
      <c r="B75" s="1" t="s">
        <v>12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2:12" x14ac:dyDescent="0.25">
      <c r="B76" s="26" t="s">
        <v>118</v>
      </c>
      <c r="C76" s="10">
        <v>30</v>
      </c>
      <c r="D76" s="10">
        <v>40</v>
      </c>
      <c r="E76" s="10">
        <v>0.46</v>
      </c>
      <c r="F76" s="10">
        <v>0.61</v>
      </c>
      <c r="G76" s="10">
        <v>2.2000000000000002</v>
      </c>
      <c r="H76" s="10">
        <v>2.93</v>
      </c>
      <c r="I76" s="10">
        <v>2.98</v>
      </c>
      <c r="J76" s="10">
        <v>3.97</v>
      </c>
      <c r="K76" s="10">
        <v>36.64</v>
      </c>
      <c r="L76" s="10">
        <v>48.86</v>
      </c>
    </row>
    <row r="77" spans="2:12" x14ac:dyDescent="0.25">
      <c r="B77" s="26" t="s">
        <v>147</v>
      </c>
      <c r="C77" s="10" t="s">
        <v>66</v>
      </c>
      <c r="D77" s="10" t="s">
        <v>67</v>
      </c>
      <c r="E77" s="10">
        <v>1.49</v>
      </c>
      <c r="F77" s="10">
        <v>1.74</v>
      </c>
      <c r="G77" s="10">
        <v>3.15</v>
      </c>
      <c r="H77" s="10">
        <v>4.18</v>
      </c>
      <c r="I77" s="10">
        <v>9.77</v>
      </c>
      <c r="J77" s="10">
        <v>12.34</v>
      </c>
      <c r="K77" s="10">
        <v>73.98</v>
      </c>
      <c r="L77" s="10">
        <v>94.35</v>
      </c>
    </row>
    <row r="78" spans="2:12" x14ac:dyDescent="0.25">
      <c r="B78" s="4" t="s">
        <v>120</v>
      </c>
      <c r="C78" s="10">
        <v>60</v>
      </c>
      <c r="D78" s="10">
        <v>70</v>
      </c>
      <c r="E78" s="10">
        <v>11.28</v>
      </c>
      <c r="F78" s="10">
        <v>13.32</v>
      </c>
      <c r="G78" s="10">
        <v>12.04</v>
      </c>
      <c r="H78" s="10">
        <v>15.45</v>
      </c>
      <c r="I78" s="10">
        <v>4.04</v>
      </c>
      <c r="J78" s="10">
        <v>5.69</v>
      </c>
      <c r="K78" s="10">
        <v>216.53</v>
      </c>
      <c r="L78" s="10">
        <v>251.89</v>
      </c>
    </row>
    <row r="79" spans="2:12" x14ac:dyDescent="0.25">
      <c r="B79" s="4" t="s">
        <v>84</v>
      </c>
      <c r="C79" s="10">
        <v>110</v>
      </c>
      <c r="D79" s="10">
        <v>130</v>
      </c>
      <c r="E79" s="10">
        <v>2.69</v>
      </c>
      <c r="F79" s="10">
        <v>3.19</v>
      </c>
      <c r="G79" s="10">
        <v>3.84</v>
      </c>
      <c r="H79" s="10">
        <v>4.54</v>
      </c>
      <c r="I79" s="10">
        <v>11.39</v>
      </c>
      <c r="J79" s="10">
        <v>13.46</v>
      </c>
      <c r="K79" s="10">
        <v>93.83</v>
      </c>
      <c r="L79" s="10">
        <v>110.89</v>
      </c>
    </row>
    <row r="80" spans="2:12" x14ac:dyDescent="0.25">
      <c r="B80" s="4" t="s">
        <v>32</v>
      </c>
      <c r="C80" s="10">
        <v>150</v>
      </c>
      <c r="D80" s="10">
        <v>200</v>
      </c>
      <c r="E80" s="10">
        <v>0.12</v>
      </c>
      <c r="F80" s="10">
        <v>0.16</v>
      </c>
      <c r="G80" s="10">
        <v>0.12</v>
      </c>
      <c r="H80" s="10">
        <v>0.16</v>
      </c>
      <c r="I80" s="10">
        <v>17.91</v>
      </c>
      <c r="J80" s="10">
        <v>23.88</v>
      </c>
      <c r="K80" s="10">
        <v>73.95</v>
      </c>
      <c r="L80" s="10">
        <v>98.6</v>
      </c>
    </row>
    <row r="81" spans="2:12" x14ac:dyDescent="0.25">
      <c r="B81" s="2" t="s">
        <v>14</v>
      </c>
      <c r="C81" s="10">
        <v>40</v>
      </c>
      <c r="D81" s="10">
        <v>60</v>
      </c>
      <c r="E81" s="10">
        <v>2.64</v>
      </c>
      <c r="F81" s="10">
        <v>3.96</v>
      </c>
      <c r="G81" s="10">
        <v>0.48</v>
      </c>
      <c r="H81" s="10">
        <v>0.72</v>
      </c>
      <c r="I81" s="10">
        <v>13.36</v>
      </c>
      <c r="J81" s="10">
        <v>20.04</v>
      </c>
      <c r="K81" s="10">
        <v>69.599999999999994</v>
      </c>
      <c r="L81" s="10">
        <v>104.4</v>
      </c>
    </row>
    <row r="82" spans="2:12" x14ac:dyDescent="0.25">
      <c r="B82" s="3" t="s">
        <v>11</v>
      </c>
      <c r="C82" s="12">
        <v>0.34</v>
      </c>
      <c r="D82" s="12">
        <v>0.35</v>
      </c>
      <c r="E82" s="9">
        <f>E76+E77+E78+E79+E80+E81</f>
        <v>18.68</v>
      </c>
      <c r="F82" s="9">
        <f t="shared" ref="F82:L82" si="11">F76+F77+F78+F79+F80+F81</f>
        <v>22.98</v>
      </c>
      <c r="G82" s="9">
        <f t="shared" si="11"/>
        <v>21.830000000000002</v>
      </c>
      <c r="H82" s="9">
        <f t="shared" si="11"/>
        <v>27.979999999999997</v>
      </c>
      <c r="I82" s="9">
        <f t="shared" si="11"/>
        <v>59.45</v>
      </c>
      <c r="J82" s="9">
        <f t="shared" si="11"/>
        <v>79.38</v>
      </c>
      <c r="K82" s="9">
        <f t="shared" si="11"/>
        <v>564.53</v>
      </c>
      <c r="L82" s="9">
        <f t="shared" si="11"/>
        <v>708.9899999999999</v>
      </c>
    </row>
    <row r="83" spans="2:12" x14ac:dyDescent="0.25">
      <c r="B83" s="1" t="s">
        <v>15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2:12" x14ac:dyDescent="0.25">
      <c r="B84" s="28" t="s">
        <v>75</v>
      </c>
      <c r="C84" s="10" t="s">
        <v>76</v>
      </c>
      <c r="D84" s="10" t="s">
        <v>121</v>
      </c>
      <c r="E84" s="10">
        <v>15.99</v>
      </c>
      <c r="F84" s="10">
        <v>17.28</v>
      </c>
      <c r="G84" s="10">
        <v>11.18</v>
      </c>
      <c r="H84" s="10">
        <v>12.08</v>
      </c>
      <c r="I84" s="10">
        <v>16.66</v>
      </c>
      <c r="J84" s="10">
        <v>18</v>
      </c>
      <c r="K84" s="10">
        <v>236.48</v>
      </c>
      <c r="L84" s="10">
        <v>255.55</v>
      </c>
    </row>
    <row r="85" spans="2:12" x14ac:dyDescent="0.25">
      <c r="B85" s="26" t="s">
        <v>16</v>
      </c>
      <c r="C85" s="21">
        <v>150</v>
      </c>
      <c r="D85" s="21">
        <v>200</v>
      </c>
      <c r="E85" s="14">
        <v>3.97</v>
      </c>
      <c r="F85" s="14">
        <v>5.29</v>
      </c>
      <c r="G85" s="14">
        <v>3.48</v>
      </c>
      <c r="H85" s="14">
        <v>4.6399999999999997</v>
      </c>
      <c r="I85" s="14">
        <v>6.74</v>
      </c>
      <c r="J85" s="14">
        <v>8.99</v>
      </c>
      <c r="K85" s="14">
        <v>74.08</v>
      </c>
      <c r="L85" s="14">
        <v>98.77</v>
      </c>
    </row>
    <row r="86" spans="2:12" x14ac:dyDescent="0.25">
      <c r="B86" s="7" t="s">
        <v>25</v>
      </c>
      <c r="C86" s="14">
        <v>15</v>
      </c>
      <c r="D86" s="14">
        <v>25</v>
      </c>
      <c r="E86" s="10">
        <v>1.56</v>
      </c>
      <c r="F86" s="10">
        <v>2.6</v>
      </c>
      <c r="G86" s="10">
        <v>0.51</v>
      </c>
      <c r="H86" s="10">
        <v>0.85</v>
      </c>
      <c r="I86" s="10">
        <v>7.42</v>
      </c>
      <c r="J86" s="10">
        <v>12.3</v>
      </c>
      <c r="K86" s="10">
        <v>40.5</v>
      </c>
      <c r="L86" s="10">
        <v>67.5</v>
      </c>
    </row>
    <row r="87" spans="2:12" x14ac:dyDescent="0.25">
      <c r="B87" s="2" t="s">
        <v>19</v>
      </c>
      <c r="C87" s="10">
        <v>100</v>
      </c>
      <c r="D87" s="10">
        <v>140</v>
      </c>
      <c r="E87" s="10">
        <v>0.4</v>
      </c>
      <c r="F87" s="10">
        <v>0.56000000000000005</v>
      </c>
      <c r="G87" s="10">
        <v>0.4</v>
      </c>
      <c r="H87" s="10">
        <v>0.56000000000000005</v>
      </c>
      <c r="I87" s="10">
        <v>9.8000000000000007</v>
      </c>
      <c r="J87" s="10">
        <v>13.72</v>
      </c>
      <c r="K87" s="10">
        <v>47</v>
      </c>
      <c r="L87" s="10">
        <v>65.8</v>
      </c>
    </row>
    <row r="88" spans="2:12" x14ac:dyDescent="0.25">
      <c r="B88" s="3" t="s">
        <v>11</v>
      </c>
      <c r="C88" s="12">
        <v>0.25</v>
      </c>
      <c r="D88" s="12">
        <v>0.25</v>
      </c>
      <c r="E88" s="9">
        <f>E84+E85+E86+E87</f>
        <v>21.919999999999998</v>
      </c>
      <c r="F88" s="9">
        <f t="shared" ref="F88:L88" si="12">F84+F85+F86+F87</f>
        <v>25.73</v>
      </c>
      <c r="G88" s="9">
        <f t="shared" si="12"/>
        <v>15.57</v>
      </c>
      <c r="H88" s="9">
        <f t="shared" si="12"/>
        <v>18.13</v>
      </c>
      <c r="I88" s="9">
        <f t="shared" si="12"/>
        <v>40.620000000000005</v>
      </c>
      <c r="J88" s="9">
        <f t="shared" si="12"/>
        <v>53.010000000000005</v>
      </c>
      <c r="K88" s="9">
        <f t="shared" si="12"/>
        <v>398.06</v>
      </c>
      <c r="L88" s="9">
        <f t="shared" si="12"/>
        <v>487.62</v>
      </c>
    </row>
    <row r="89" spans="2:12" x14ac:dyDescent="0.25">
      <c r="B89" s="1" t="s">
        <v>18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2:12" x14ac:dyDescent="0.25">
      <c r="B90" s="33" t="s">
        <v>109</v>
      </c>
      <c r="C90" s="10">
        <v>100</v>
      </c>
      <c r="D90" s="13"/>
      <c r="E90" s="10">
        <v>2.2999999999999998</v>
      </c>
      <c r="F90" s="10"/>
      <c r="G90" s="10">
        <v>3.02</v>
      </c>
      <c r="H90" s="10"/>
      <c r="I90" s="10">
        <v>13.06</v>
      </c>
      <c r="J90" s="10"/>
      <c r="K90" s="10">
        <v>96.07</v>
      </c>
      <c r="L90" s="10"/>
    </row>
    <row r="91" spans="2:12" x14ac:dyDescent="0.25">
      <c r="B91" s="4" t="s">
        <v>33</v>
      </c>
      <c r="C91" s="10"/>
      <c r="D91" s="10">
        <v>115</v>
      </c>
      <c r="E91" s="10"/>
      <c r="F91" s="10">
        <v>2.56</v>
      </c>
      <c r="G91" s="10"/>
      <c r="H91" s="10">
        <v>12.5</v>
      </c>
      <c r="I91" s="10"/>
      <c r="J91" s="10">
        <v>3.54</v>
      </c>
      <c r="K91" s="10"/>
      <c r="L91" s="10">
        <v>154.87</v>
      </c>
    </row>
    <row r="92" spans="2:12" x14ac:dyDescent="0.25">
      <c r="B92" s="2" t="s">
        <v>34</v>
      </c>
      <c r="C92" s="10"/>
      <c r="D92" s="10">
        <v>20</v>
      </c>
      <c r="E92" s="10"/>
      <c r="F92" s="10">
        <v>1.22</v>
      </c>
      <c r="G92" s="10"/>
      <c r="H92" s="10">
        <v>1.64</v>
      </c>
      <c r="I92" s="10"/>
      <c r="J92" s="10">
        <v>3.68</v>
      </c>
      <c r="K92" s="10"/>
      <c r="L92" s="10">
        <v>41.2</v>
      </c>
    </row>
    <row r="93" spans="2:12" x14ac:dyDescent="0.25">
      <c r="B93" s="2" t="s">
        <v>88</v>
      </c>
      <c r="C93" s="10">
        <v>150</v>
      </c>
      <c r="D93" s="10">
        <v>200</v>
      </c>
      <c r="E93" s="10">
        <v>0.06</v>
      </c>
      <c r="F93" s="10">
        <v>0.08</v>
      </c>
      <c r="G93" s="10">
        <v>0.01</v>
      </c>
      <c r="H93" s="10">
        <v>0.01</v>
      </c>
      <c r="I93" s="10">
        <v>13.68</v>
      </c>
      <c r="J93" s="10">
        <v>18.23</v>
      </c>
      <c r="K93" s="10">
        <v>53.39</v>
      </c>
      <c r="L93" s="10">
        <v>71.19</v>
      </c>
    </row>
    <row r="94" spans="2:12" x14ac:dyDescent="0.25">
      <c r="B94" s="3" t="s">
        <v>11</v>
      </c>
      <c r="C94" s="12">
        <v>0.19</v>
      </c>
      <c r="D94" s="12">
        <v>0.18</v>
      </c>
      <c r="E94" s="9">
        <f>E90+E91+E92+E93</f>
        <v>2.36</v>
      </c>
      <c r="F94" s="9">
        <f t="shared" ref="F94:L94" si="13">F90+F91+F92+F93</f>
        <v>3.8600000000000003</v>
      </c>
      <c r="G94" s="9">
        <f t="shared" si="13"/>
        <v>3.03</v>
      </c>
      <c r="H94" s="9">
        <f t="shared" si="13"/>
        <v>14.15</v>
      </c>
      <c r="I94" s="9">
        <f t="shared" si="13"/>
        <v>26.740000000000002</v>
      </c>
      <c r="J94" s="9">
        <f t="shared" si="13"/>
        <v>25.450000000000003</v>
      </c>
      <c r="K94" s="9">
        <f t="shared" si="13"/>
        <v>149.45999999999998</v>
      </c>
      <c r="L94" s="9">
        <f t="shared" si="13"/>
        <v>267.26</v>
      </c>
    </row>
    <row r="95" spans="2:12" x14ac:dyDescent="0.25">
      <c r="B95" s="3" t="s">
        <v>20</v>
      </c>
      <c r="C95" s="12">
        <v>1</v>
      </c>
      <c r="D95" s="12">
        <v>1</v>
      </c>
      <c r="E95" s="9">
        <f>E74+E82+E88+E94</f>
        <v>55.679999999999993</v>
      </c>
      <c r="F95" s="9">
        <f t="shared" ref="F95:L95" si="14">F74+F82+F88+F94</f>
        <v>69.28</v>
      </c>
      <c r="G95" s="9">
        <f t="shared" si="14"/>
        <v>52.35</v>
      </c>
      <c r="H95" s="9">
        <f t="shared" si="14"/>
        <v>76.02</v>
      </c>
      <c r="I95" s="9">
        <f t="shared" si="14"/>
        <v>170.82000000000002</v>
      </c>
      <c r="J95" s="9">
        <f t="shared" si="14"/>
        <v>214.02999999999997</v>
      </c>
      <c r="K95" s="9">
        <f t="shared" si="14"/>
        <v>1450.21</v>
      </c>
      <c r="L95" s="9">
        <f t="shared" si="14"/>
        <v>1902.3699999999997</v>
      </c>
    </row>
    <row r="96" spans="2:12" x14ac:dyDescent="0.25">
      <c r="B96" s="3" t="s">
        <v>21</v>
      </c>
      <c r="C96" s="13"/>
      <c r="D96" s="13"/>
      <c r="E96" s="9">
        <v>1</v>
      </c>
      <c r="F96" s="9">
        <v>1</v>
      </c>
      <c r="G96" s="8">
        <f>G95/E95</f>
        <v>0.94019396551724155</v>
      </c>
      <c r="H96" s="8">
        <f>H95/F95</f>
        <v>1.0972863741339491</v>
      </c>
      <c r="I96" s="8">
        <f>I95/E95</f>
        <v>3.0678879310344835</v>
      </c>
      <c r="J96" s="8">
        <f>J95/F95</f>
        <v>3.0893475750577362</v>
      </c>
      <c r="K96" s="9"/>
      <c r="L96" s="9"/>
    </row>
    <row r="97" spans="2:12" ht="15" customHeight="1" x14ac:dyDescent="0.25">
      <c r="B97" s="44" t="s">
        <v>144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2:12" ht="15" customHeight="1" x14ac:dyDescent="0.2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2:12" x14ac:dyDescent="0.25">
      <c r="B99" s="41" t="s">
        <v>0</v>
      </c>
      <c r="C99" s="42" t="s">
        <v>1</v>
      </c>
      <c r="D99" s="42"/>
      <c r="E99" s="42" t="s">
        <v>2</v>
      </c>
      <c r="F99" s="42"/>
      <c r="G99" s="42" t="s">
        <v>3</v>
      </c>
      <c r="H99" s="42"/>
      <c r="I99" s="42" t="s">
        <v>4</v>
      </c>
      <c r="J99" s="42"/>
      <c r="K99" s="42" t="s">
        <v>5</v>
      </c>
      <c r="L99" s="42"/>
    </row>
    <row r="100" spans="2:12" x14ac:dyDescent="0.25">
      <c r="B100" s="41"/>
      <c r="C100" s="9" t="s">
        <v>6</v>
      </c>
      <c r="D100" s="9" t="s">
        <v>7</v>
      </c>
      <c r="E100" s="9" t="s">
        <v>6</v>
      </c>
      <c r="F100" s="9" t="s">
        <v>7</v>
      </c>
      <c r="G100" s="9" t="s">
        <v>6</v>
      </c>
      <c r="H100" s="9" t="s">
        <v>7</v>
      </c>
      <c r="I100" s="9" t="s">
        <v>6</v>
      </c>
      <c r="J100" s="9" t="s">
        <v>7</v>
      </c>
      <c r="K100" s="9" t="s">
        <v>6</v>
      </c>
      <c r="L100" s="9" t="s">
        <v>7</v>
      </c>
    </row>
    <row r="101" spans="2:12" x14ac:dyDescent="0.25">
      <c r="B101" s="1" t="s">
        <v>8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2:12" x14ac:dyDescent="0.25">
      <c r="B102" s="20" t="s">
        <v>73</v>
      </c>
      <c r="C102" s="10">
        <v>130</v>
      </c>
      <c r="D102" s="10">
        <v>140</v>
      </c>
      <c r="E102" s="10">
        <v>6.45</v>
      </c>
      <c r="F102" s="10">
        <v>6.95</v>
      </c>
      <c r="G102" s="10">
        <v>5.57</v>
      </c>
      <c r="H102" s="10">
        <v>5.99</v>
      </c>
      <c r="I102" s="10">
        <v>25.2</v>
      </c>
      <c r="J102" s="10">
        <v>27.14</v>
      </c>
      <c r="K102" s="10">
        <v>177.18</v>
      </c>
      <c r="L102" s="10">
        <v>190.81</v>
      </c>
    </row>
    <row r="103" spans="2:12" x14ac:dyDescent="0.25">
      <c r="B103" s="2" t="s">
        <v>93</v>
      </c>
      <c r="C103" s="10">
        <v>150</v>
      </c>
      <c r="D103" s="10">
        <v>200</v>
      </c>
      <c r="E103" s="10">
        <v>2.36</v>
      </c>
      <c r="F103" s="10">
        <v>3.15</v>
      </c>
      <c r="G103" s="10">
        <v>1.99</v>
      </c>
      <c r="H103" s="10">
        <v>2.65</v>
      </c>
      <c r="I103" s="10">
        <v>12.66</v>
      </c>
      <c r="J103" s="10">
        <v>16.88</v>
      </c>
      <c r="K103" s="10">
        <v>79.040000000000006</v>
      </c>
      <c r="L103" s="10">
        <v>105.38</v>
      </c>
    </row>
    <row r="104" spans="2:12" x14ac:dyDescent="0.25">
      <c r="B104" s="13" t="s">
        <v>31</v>
      </c>
      <c r="C104" s="10">
        <v>25</v>
      </c>
      <c r="D104" s="10">
        <v>35</v>
      </c>
      <c r="E104" s="10">
        <v>2.2599999999999998</v>
      </c>
      <c r="F104" s="10">
        <v>3.16</v>
      </c>
      <c r="G104" s="10">
        <v>3.32</v>
      </c>
      <c r="H104" s="10">
        <v>4.6500000000000004</v>
      </c>
      <c r="I104" s="10">
        <v>10.66</v>
      </c>
      <c r="J104" s="10">
        <v>14.95</v>
      </c>
      <c r="K104" s="10">
        <v>81.459999999999994</v>
      </c>
      <c r="L104" s="10">
        <v>114.05</v>
      </c>
    </row>
    <row r="105" spans="2:12" x14ac:dyDescent="0.25">
      <c r="B105" s="13" t="s">
        <v>19</v>
      </c>
      <c r="C105" s="10">
        <v>100</v>
      </c>
      <c r="D105" s="10">
        <v>140</v>
      </c>
      <c r="E105" s="10">
        <v>0.4</v>
      </c>
      <c r="F105" s="10">
        <v>0.56000000000000005</v>
      </c>
      <c r="G105" s="10">
        <v>0.4</v>
      </c>
      <c r="H105" s="10">
        <v>0.56000000000000005</v>
      </c>
      <c r="I105" s="10">
        <v>9.8000000000000007</v>
      </c>
      <c r="J105" s="10">
        <v>13.72</v>
      </c>
      <c r="K105" s="10">
        <v>47</v>
      </c>
      <c r="L105" s="10">
        <v>65.8</v>
      </c>
    </row>
    <row r="106" spans="2:12" x14ac:dyDescent="0.25">
      <c r="B106" s="3" t="s">
        <v>11</v>
      </c>
      <c r="C106" s="12">
        <v>0.25</v>
      </c>
      <c r="D106" s="12">
        <v>0.25</v>
      </c>
      <c r="E106" s="9">
        <f>E102+E103+E104+E105</f>
        <v>11.47</v>
      </c>
      <c r="F106" s="9">
        <f t="shared" ref="F106:L106" si="15">F102+F103+F104+F105</f>
        <v>13.82</v>
      </c>
      <c r="G106" s="9">
        <f t="shared" si="15"/>
        <v>11.280000000000001</v>
      </c>
      <c r="H106" s="9">
        <f t="shared" si="15"/>
        <v>13.850000000000001</v>
      </c>
      <c r="I106" s="9">
        <f t="shared" si="15"/>
        <v>58.319999999999993</v>
      </c>
      <c r="J106" s="9">
        <f t="shared" si="15"/>
        <v>72.69</v>
      </c>
      <c r="K106" s="9">
        <f t="shared" si="15"/>
        <v>384.68</v>
      </c>
      <c r="L106" s="9">
        <f t="shared" si="15"/>
        <v>476.04</v>
      </c>
    </row>
    <row r="107" spans="2:12" x14ac:dyDescent="0.25">
      <c r="B107" s="1" t="s">
        <v>12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2:12" x14ac:dyDescent="0.25">
      <c r="B108" s="29" t="s">
        <v>91</v>
      </c>
      <c r="C108" s="14">
        <v>30</v>
      </c>
      <c r="D108" s="14">
        <v>40</v>
      </c>
      <c r="E108" s="10">
        <v>0.24</v>
      </c>
      <c r="F108" s="10">
        <v>0.32</v>
      </c>
      <c r="G108" s="10">
        <v>0.03</v>
      </c>
      <c r="H108" s="10">
        <v>0.04</v>
      </c>
      <c r="I108" s="10">
        <v>0.48</v>
      </c>
      <c r="J108" s="10">
        <v>0.64</v>
      </c>
      <c r="K108" s="10">
        <v>3.9</v>
      </c>
      <c r="L108" s="10">
        <v>5.2</v>
      </c>
    </row>
    <row r="109" spans="2:12" x14ac:dyDescent="0.25">
      <c r="B109" s="4" t="s">
        <v>80</v>
      </c>
      <c r="C109" s="10">
        <v>150</v>
      </c>
      <c r="D109" s="10">
        <v>200</v>
      </c>
      <c r="E109" s="10">
        <v>1.37</v>
      </c>
      <c r="F109" s="10">
        <v>4.3899999999999997</v>
      </c>
      <c r="G109" s="10">
        <v>2.57</v>
      </c>
      <c r="H109" s="10">
        <v>3.62</v>
      </c>
      <c r="I109" s="10">
        <v>7.87</v>
      </c>
      <c r="J109" s="10">
        <v>15.97</v>
      </c>
      <c r="K109" s="10">
        <v>60.29</v>
      </c>
      <c r="L109" s="10">
        <v>115.09</v>
      </c>
    </row>
    <row r="110" spans="2:12" x14ac:dyDescent="0.25">
      <c r="B110" s="26" t="s">
        <v>71</v>
      </c>
      <c r="C110" s="10">
        <v>50</v>
      </c>
      <c r="D110" s="10">
        <v>60</v>
      </c>
      <c r="E110" s="10">
        <v>6.93</v>
      </c>
      <c r="F110" s="10">
        <v>7.4</v>
      </c>
      <c r="G110" s="10">
        <v>1.68</v>
      </c>
      <c r="H110" s="10">
        <v>1.77</v>
      </c>
      <c r="I110" s="10">
        <v>4.22</v>
      </c>
      <c r="J110" s="10">
        <v>4.5599999999999996</v>
      </c>
      <c r="K110" s="10">
        <v>59.69</v>
      </c>
      <c r="L110" s="10">
        <v>71.709999999999994</v>
      </c>
    </row>
    <row r="111" spans="2:12" x14ac:dyDescent="0.25">
      <c r="B111" s="23" t="s">
        <v>36</v>
      </c>
      <c r="C111" s="21">
        <v>100</v>
      </c>
      <c r="D111" s="21">
        <v>130</v>
      </c>
      <c r="E111" s="10">
        <v>1.92</v>
      </c>
      <c r="F111" s="10">
        <v>2.5</v>
      </c>
      <c r="G111" s="10">
        <v>3.06</v>
      </c>
      <c r="H111" s="10">
        <v>3.98</v>
      </c>
      <c r="I111" s="10">
        <v>13.19</v>
      </c>
      <c r="J111" s="10">
        <v>17.149999999999999</v>
      </c>
      <c r="K111" s="10">
        <v>85.79</v>
      </c>
      <c r="L111" s="10">
        <v>111.53</v>
      </c>
    </row>
    <row r="112" spans="2:12" x14ac:dyDescent="0.25">
      <c r="B112" s="22" t="s">
        <v>70</v>
      </c>
      <c r="C112" s="32">
        <v>150</v>
      </c>
      <c r="D112" s="32">
        <v>200</v>
      </c>
      <c r="E112" s="10">
        <v>0.25</v>
      </c>
      <c r="F112" s="10">
        <v>0.38</v>
      </c>
      <c r="G112" s="10">
        <v>0</v>
      </c>
      <c r="H112" s="10">
        <v>0</v>
      </c>
      <c r="I112" s="10">
        <v>15.9</v>
      </c>
      <c r="J112" s="10">
        <v>24.56</v>
      </c>
      <c r="K112" s="10">
        <v>62.27</v>
      </c>
      <c r="L112" s="10">
        <v>95.8</v>
      </c>
    </row>
    <row r="113" spans="2:12" ht="17.25" customHeight="1" x14ac:dyDescent="0.25">
      <c r="B113" s="2" t="s">
        <v>14</v>
      </c>
      <c r="C113" s="10">
        <v>40</v>
      </c>
      <c r="D113" s="10">
        <v>60</v>
      </c>
      <c r="E113" s="10">
        <v>2.64</v>
      </c>
      <c r="F113" s="10">
        <v>3.96</v>
      </c>
      <c r="G113" s="10">
        <v>0.48</v>
      </c>
      <c r="H113" s="10">
        <v>0.72</v>
      </c>
      <c r="I113" s="10">
        <v>13.36</v>
      </c>
      <c r="J113" s="10">
        <v>20.04</v>
      </c>
      <c r="K113" s="10">
        <v>69.599999999999994</v>
      </c>
      <c r="L113" s="10">
        <v>104.4</v>
      </c>
    </row>
    <row r="114" spans="2:12" ht="17.25" customHeight="1" x14ac:dyDescent="0.25">
      <c r="B114" s="3" t="s">
        <v>11</v>
      </c>
      <c r="C114" s="12">
        <v>0.35</v>
      </c>
      <c r="D114" s="12">
        <v>0.35</v>
      </c>
      <c r="E114" s="9">
        <f>E108+E109+E110+E111+E112+E113</f>
        <v>13.35</v>
      </c>
      <c r="F114" s="37">
        <f t="shared" ref="F114:L114" si="16">F108+F109+F110+F111+F112+F113</f>
        <v>18.95</v>
      </c>
      <c r="G114" s="37">
        <f t="shared" si="16"/>
        <v>7.82</v>
      </c>
      <c r="H114" s="37">
        <f t="shared" si="16"/>
        <v>10.130000000000001</v>
      </c>
      <c r="I114" s="37">
        <f t="shared" si="16"/>
        <v>55.019999999999996</v>
      </c>
      <c r="J114" s="37">
        <f t="shared" si="16"/>
        <v>82.919999999999987</v>
      </c>
      <c r="K114" s="37">
        <f t="shared" si="16"/>
        <v>341.53999999999996</v>
      </c>
      <c r="L114" s="37">
        <f t="shared" si="16"/>
        <v>503.73</v>
      </c>
    </row>
    <row r="115" spans="2:12" x14ac:dyDescent="0.25">
      <c r="B115" s="1" t="s">
        <v>15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2:12" x14ac:dyDescent="0.25">
      <c r="B116" s="26" t="s">
        <v>123</v>
      </c>
      <c r="C116" s="21">
        <v>50</v>
      </c>
      <c r="D116" s="21">
        <v>50</v>
      </c>
      <c r="E116" s="10">
        <v>7.35</v>
      </c>
      <c r="F116" s="10">
        <v>7.35</v>
      </c>
      <c r="G116" s="10">
        <v>3.03</v>
      </c>
      <c r="H116" s="10">
        <v>3.03</v>
      </c>
      <c r="I116" s="10">
        <v>4.51</v>
      </c>
      <c r="J116" s="10">
        <v>4.51</v>
      </c>
      <c r="K116" s="10">
        <v>76.069999999999993</v>
      </c>
      <c r="L116" s="10">
        <v>76.069999999999993</v>
      </c>
    </row>
    <row r="117" spans="2:12" ht="25.5" x14ac:dyDescent="0.25">
      <c r="B117" s="26" t="s">
        <v>124</v>
      </c>
      <c r="C117" s="21">
        <v>100</v>
      </c>
      <c r="D117" s="21">
        <v>120</v>
      </c>
      <c r="E117" s="10">
        <v>2.31</v>
      </c>
      <c r="F117" s="10">
        <v>2.77</v>
      </c>
      <c r="G117" s="10">
        <v>2.87</v>
      </c>
      <c r="H117" s="10">
        <v>3.44</v>
      </c>
      <c r="I117" s="10">
        <v>9.4700000000000006</v>
      </c>
      <c r="J117" s="10">
        <v>11.36</v>
      </c>
      <c r="K117" s="10">
        <v>72.13</v>
      </c>
      <c r="L117" s="10">
        <v>86.55</v>
      </c>
    </row>
    <row r="118" spans="2:12" x14ac:dyDescent="0.25">
      <c r="B118" s="2" t="s">
        <v>14</v>
      </c>
      <c r="C118" s="10">
        <v>20</v>
      </c>
      <c r="D118" s="10">
        <v>20</v>
      </c>
      <c r="E118" s="10">
        <v>1.32</v>
      </c>
      <c r="F118" s="10">
        <v>1.32</v>
      </c>
      <c r="G118" s="10">
        <v>0.24</v>
      </c>
      <c r="H118" s="10">
        <v>0.24</v>
      </c>
      <c r="I118" s="10">
        <v>6.68</v>
      </c>
      <c r="J118" s="10">
        <v>6.68</v>
      </c>
      <c r="K118" s="10">
        <v>34.799999999999997</v>
      </c>
      <c r="L118" s="10">
        <v>34.799999999999997</v>
      </c>
    </row>
    <row r="119" spans="2:12" x14ac:dyDescent="0.25">
      <c r="B119" s="2" t="s">
        <v>62</v>
      </c>
      <c r="C119" s="10">
        <v>150</v>
      </c>
      <c r="D119" s="10">
        <v>200</v>
      </c>
      <c r="E119" s="17">
        <v>1.05</v>
      </c>
      <c r="F119" s="17">
        <v>1.4</v>
      </c>
      <c r="G119" s="17">
        <v>0.15</v>
      </c>
      <c r="H119" s="17">
        <v>0.2</v>
      </c>
      <c r="I119" s="17">
        <v>19.8</v>
      </c>
      <c r="J119" s="17">
        <v>26.4</v>
      </c>
      <c r="K119" s="17">
        <v>90</v>
      </c>
      <c r="L119" s="17">
        <v>120</v>
      </c>
    </row>
    <row r="120" spans="2:12" x14ac:dyDescent="0.25">
      <c r="B120" s="20" t="s">
        <v>25</v>
      </c>
      <c r="C120" s="21">
        <v>15</v>
      </c>
      <c r="D120" s="21">
        <v>25</v>
      </c>
      <c r="E120" s="10">
        <v>1.56</v>
      </c>
      <c r="F120" s="10">
        <v>2.6</v>
      </c>
      <c r="G120" s="10">
        <v>0.51</v>
      </c>
      <c r="H120" s="10">
        <v>0.85</v>
      </c>
      <c r="I120" s="10">
        <v>7.42</v>
      </c>
      <c r="J120" s="10">
        <v>12.3</v>
      </c>
      <c r="K120" s="10">
        <v>40.5</v>
      </c>
      <c r="L120" s="10">
        <v>67.5</v>
      </c>
    </row>
    <row r="121" spans="2:12" x14ac:dyDescent="0.25">
      <c r="B121" s="3" t="s">
        <v>11</v>
      </c>
      <c r="C121" s="12">
        <v>0.24</v>
      </c>
      <c r="D121" s="12">
        <v>0.24</v>
      </c>
      <c r="E121" s="9">
        <f>E116+E117+E118+E119+E120</f>
        <v>13.590000000000002</v>
      </c>
      <c r="F121" s="9">
        <f t="shared" ref="F121:L121" si="17">F116+F117+F118+F119+F120</f>
        <v>15.44</v>
      </c>
      <c r="G121" s="9">
        <f t="shared" si="17"/>
        <v>6.8000000000000007</v>
      </c>
      <c r="H121" s="9">
        <f t="shared" si="17"/>
        <v>7.76</v>
      </c>
      <c r="I121" s="9">
        <f t="shared" si="17"/>
        <v>47.88</v>
      </c>
      <c r="J121" s="9">
        <f t="shared" si="17"/>
        <v>61.25</v>
      </c>
      <c r="K121" s="9">
        <f t="shared" si="17"/>
        <v>313.5</v>
      </c>
      <c r="L121" s="9">
        <f t="shared" si="17"/>
        <v>384.92</v>
      </c>
    </row>
    <row r="122" spans="2:12" x14ac:dyDescent="0.25">
      <c r="B122" s="1" t="s">
        <v>18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2:12" x14ac:dyDescent="0.25">
      <c r="B123" s="2" t="s">
        <v>37</v>
      </c>
      <c r="C123" s="10">
        <v>50</v>
      </c>
      <c r="D123" s="10">
        <v>50</v>
      </c>
      <c r="E123" s="10">
        <v>3.95</v>
      </c>
      <c r="F123" s="10">
        <v>3.95</v>
      </c>
      <c r="G123" s="10">
        <v>5.28</v>
      </c>
      <c r="H123" s="10">
        <v>5.28</v>
      </c>
      <c r="I123" s="10">
        <v>28.58</v>
      </c>
      <c r="J123" s="10">
        <v>28.58</v>
      </c>
      <c r="K123" s="10">
        <v>164.96</v>
      </c>
      <c r="L123" s="10">
        <v>164.96</v>
      </c>
    </row>
    <row r="124" spans="2:12" x14ac:dyDescent="0.25">
      <c r="B124" s="2" t="s">
        <v>46</v>
      </c>
      <c r="C124" s="10">
        <v>180</v>
      </c>
      <c r="D124" s="10">
        <v>180</v>
      </c>
      <c r="E124" s="10">
        <v>3.98</v>
      </c>
      <c r="F124" s="10">
        <v>3.98</v>
      </c>
      <c r="G124" s="10">
        <v>5.76</v>
      </c>
      <c r="H124" s="10">
        <v>5.76</v>
      </c>
      <c r="I124" s="10">
        <v>10.44</v>
      </c>
      <c r="J124" s="10">
        <v>10.44</v>
      </c>
      <c r="K124" s="10">
        <v>100.8</v>
      </c>
      <c r="L124" s="10">
        <v>100.8</v>
      </c>
    </row>
    <row r="125" spans="2:12" x14ac:dyDescent="0.25">
      <c r="B125" s="3" t="s">
        <v>11</v>
      </c>
      <c r="C125" s="12">
        <v>0.16</v>
      </c>
      <c r="D125" s="12">
        <v>0.16</v>
      </c>
      <c r="E125" s="9">
        <f>E123+E124</f>
        <v>7.93</v>
      </c>
      <c r="F125" s="9">
        <f t="shared" ref="F125:L125" si="18">F123+F124</f>
        <v>7.93</v>
      </c>
      <c r="G125" s="9">
        <f t="shared" si="18"/>
        <v>11.04</v>
      </c>
      <c r="H125" s="9">
        <f t="shared" si="18"/>
        <v>11.04</v>
      </c>
      <c r="I125" s="9">
        <f t="shared" si="18"/>
        <v>39.019999999999996</v>
      </c>
      <c r="J125" s="9">
        <f t="shared" si="18"/>
        <v>39.019999999999996</v>
      </c>
      <c r="K125" s="9">
        <f t="shared" si="18"/>
        <v>265.76</v>
      </c>
      <c r="L125" s="9">
        <f t="shared" si="18"/>
        <v>265.76</v>
      </c>
    </row>
    <row r="126" spans="2:12" x14ac:dyDescent="0.25">
      <c r="B126" s="3" t="s">
        <v>20</v>
      </c>
      <c r="C126" s="12">
        <v>1</v>
      </c>
      <c r="D126" s="12">
        <v>1</v>
      </c>
      <c r="E126" s="9">
        <f t="shared" ref="E126:L126" si="19">E106+E114+E121+E125</f>
        <v>46.34</v>
      </c>
      <c r="F126" s="9">
        <f t="shared" si="19"/>
        <v>56.139999999999993</v>
      </c>
      <c r="G126" s="9">
        <f t="shared" si="19"/>
        <v>36.94</v>
      </c>
      <c r="H126" s="9">
        <f t="shared" si="19"/>
        <v>42.78</v>
      </c>
      <c r="I126" s="9">
        <f t="shared" si="19"/>
        <v>200.24</v>
      </c>
      <c r="J126" s="9">
        <f t="shared" si="19"/>
        <v>255.88</v>
      </c>
      <c r="K126" s="9">
        <f t="shared" si="19"/>
        <v>1305.48</v>
      </c>
      <c r="L126" s="9">
        <f t="shared" si="19"/>
        <v>1630.45</v>
      </c>
    </row>
    <row r="127" spans="2:12" x14ac:dyDescent="0.25">
      <c r="B127" s="3" t="s">
        <v>21</v>
      </c>
      <c r="C127" s="13"/>
      <c r="D127" s="13"/>
      <c r="E127" s="9">
        <v>1</v>
      </c>
      <c r="F127" s="9">
        <v>1</v>
      </c>
      <c r="G127" s="8">
        <f>G126/E126</f>
        <v>0.79715148899438915</v>
      </c>
      <c r="H127" s="8">
        <f>H126/F126</f>
        <v>0.76202351264695412</v>
      </c>
      <c r="I127" s="8">
        <f>I126/E126</f>
        <v>4.3211048769961158</v>
      </c>
      <c r="J127" s="8">
        <f>J126/F126</f>
        <v>4.5578909868186681</v>
      </c>
      <c r="K127" s="9"/>
      <c r="L127" s="9"/>
    </row>
    <row r="128" spans="2:12" x14ac:dyDescent="0.25">
      <c r="B128" s="40" t="s">
        <v>47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</row>
    <row r="129" spans="2:12" x14ac:dyDescent="0.25">
      <c r="B129" s="40" t="s">
        <v>23</v>
      </c>
      <c r="C129" s="40"/>
      <c r="D129" s="40"/>
      <c r="E129" s="40"/>
      <c r="F129" s="40"/>
      <c r="G129" s="40"/>
      <c r="H129" s="40"/>
      <c r="I129" s="40"/>
      <c r="J129" s="40"/>
      <c r="K129" s="40"/>
      <c r="L129" s="40"/>
    </row>
    <row r="130" spans="2:12" x14ac:dyDescent="0.25">
      <c r="B130" s="41" t="s">
        <v>0</v>
      </c>
      <c r="C130" s="42" t="s">
        <v>1</v>
      </c>
      <c r="D130" s="42"/>
      <c r="E130" s="42" t="s">
        <v>2</v>
      </c>
      <c r="F130" s="42"/>
      <c r="G130" s="42" t="s">
        <v>3</v>
      </c>
      <c r="H130" s="42"/>
      <c r="I130" s="42" t="s">
        <v>4</v>
      </c>
      <c r="J130" s="42"/>
      <c r="K130" s="42" t="s">
        <v>5</v>
      </c>
      <c r="L130" s="42"/>
    </row>
    <row r="131" spans="2:12" x14ac:dyDescent="0.25">
      <c r="B131" s="41"/>
      <c r="C131" s="9" t="s">
        <v>6</v>
      </c>
      <c r="D131" s="9" t="s">
        <v>7</v>
      </c>
      <c r="E131" s="9" t="s">
        <v>6</v>
      </c>
      <c r="F131" s="9" t="s">
        <v>7</v>
      </c>
      <c r="G131" s="9" t="s">
        <v>6</v>
      </c>
      <c r="H131" s="9" t="s">
        <v>7</v>
      </c>
      <c r="I131" s="9" t="s">
        <v>6</v>
      </c>
      <c r="J131" s="9" t="s">
        <v>7</v>
      </c>
      <c r="K131" s="9" t="s">
        <v>6</v>
      </c>
      <c r="L131" s="9" t="s">
        <v>7</v>
      </c>
    </row>
    <row r="132" spans="2:12" x14ac:dyDescent="0.25">
      <c r="B132" s="1" t="s">
        <v>8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2:12" x14ac:dyDescent="0.25">
      <c r="B133" s="2" t="s">
        <v>39</v>
      </c>
      <c r="C133" s="10">
        <v>130</v>
      </c>
      <c r="D133" s="10">
        <v>140</v>
      </c>
      <c r="E133" s="10">
        <v>3.99</v>
      </c>
      <c r="F133" s="10">
        <v>4.3</v>
      </c>
      <c r="G133" s="10">
        <v>4.51</v>
      </c>
      <c r="H133" s="10">
        <v>4.8600000000000003</v>
      </c>
      <c r="I133" s="10">
        <v>18.39</v>
      </c>
      <c r="J133" s="10">
        <v>19.809999999999999</v>
      </c>
      <c r="K133" s="10">
        <v>131.4</v>
      </c>
      <c r="L133" s="10">
        <v>141.49</v>
      </c>
    </row>
    <row r="134" spans="2:12" x14ac:dyDescent="0.25">
      <c r="B134" s="6" t="s">
        <v>72</v>
      </c>
      <c r="C134" s="10">
        <v>130</v>
      </c>
      <c r="D134" s="10">
        <v>200</v>
      </c>
      <c r="E134" s="10">
        <v>2.29</v>
      </c>
      <c r="F134" s="10">
        <v>3.52</v>
      </c>
      <c r="G134" s="10">
        <v>1.71</v>
      </c>
      <c r="H134" s="10">
        <v>2.63</v>
      </c>
      <c r="I134" s="10">
        <v>14.77</v>
      </c>
      <c r="J134" s="10">
        <v>22.73</v>
      </c>
      <c r="K134" s="10">
        <v>84.3</v>
      </c>
      <c r="L134" s="10">
        <v>129.69</v>
      </c>
    </row>
    <row r="135" spans="2:12" x14ac:dyDescent="0.25">
      <c r="B135" s="2" t="s">
        <v>26</v>
      </c>
      <c r="C135" s="10">
        <v>25</v>
      </c>
      <c r="D135" s="10">
        <v>35</v>
      </c>
      <c r="E135" s="10">
        <v>3.51</v>
      </c>
      <c r="F135" s="10">
        <v>4.0999999999999996</v>
      </c>
      <c r="G135" s="10">
        <v>5.27</v>
      </c>
      <c r="H135" s="10">
        <v>6.14</v>
      </c>
      <c r="I135" s="10">
        <v>8.69</v>
      </c>
      <c r="J135" s="10">
        <v>10.130000000000001</v>
      </c>
      <c r="K135" s="10">
        <v>97.86</v>
      </c>
      <c r="L135" s="10">
        <v>114.17</v>
      </c>
    </row>
    <row r="136" spans="2:12" x14ac:dyDescent="0.25">
      <c r="B136" s="3" t="s">
        <v>11</v>
      </c>
      <c r="C136" s="12">
        <v>0.23</v>
      </c>
      <c r="D136" s="12">
        <v>0.23</v>
      </c>
      <c r="E136" s="9">
        <f>E133+E134+E135</f>
        <v>9.7899999999999991</v>
      </c>
      <c r="F136" s="9">
        <f t="shared" ref="F136:L136" si="20">F133+F134+F135</f>
        <v>11.92</v>
      </c>
      <c r="G136" s="9">
        <f t="shared" si="20"/>
        <v>11.489999999999998</v>
      </c>
      <c r="H136" s="9">
        <f t="shared" si="20"/>
        <v>13.629999999999999</v>
      </c>
      <c r="I136" s="9">
        <f t="shared" si="20"/>
        <v>41.849999999999994</v>
      </c>
      <c r="J136" s="9">
        <f t="shared" si="20"/>
        <v>52.67</v>
      </c>
      <c r="K136" s="9">
        <f t="shared" si="20"/>
        <v>313.56</v>
      </c>
      <c r="L136" s="9">
        <f t="shared" si="20"/>
        <v>385.35</v>
      </c>
    </row>
    <row r="137" spans="2:12" x14ac:dyDescent="0.25">
      <c r="B137" s="1" t="s">
        <v>12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2:12" x14ac:dyDescent="0.25">
      <c r="B138" s="31" t="s">
        <v>131</v>
      </c>
      <c r="C138" s="10">
        <v>30</v>
      </c>
      <c r="D138" s="10">
        <v>40</v>
      </c>
      <c r="E138" s="14">
        <v>0.53</v>
      </c>
      <c r="F138" s="14">
        <v>0.71</v>
      </c>
      <c r="G138" s="14">
        <v>2.73</v>
      </c>
      <c r="H138" s="14">
        <v>3.64</v>
      </c>
      <c r="I138" s="14">
        <v>1.98</v>
      </c>
      <c r="J138" s="14">
        <v>2.64</v>
      </c>
      <c r="K138" s="14">
        <v>34.58</v>
      </c>
      <c r="L138" s="14">
        <v>46.11</v>
      </c>
    </row>
    <row r="139" spans="2:12" x14ac:dyDescent="0.25">
      <c r="B139" s="24" t="s">
        <v>126</v>
      </c>
      <c r="C139" s="10">
        <v>150</v>
      </c>
      <c r="D139" s="10">
        <v>200</v>
      </c>
      <c r="E139" s="10">
        <v>4.1900000000000004</v>
      </c>
      <c r="F139" s="10">
        <v>5.2</v>
      </c>
      <c r="G139" s="10">
        <v>4.38</v>
      </c>
      <c r="H139" s="10">
        <v>5.63</v>
      </c>
      <c r="I139" s="10">
        <v>11.88</v>
      </c>
      <c r="J139" s="10">
        <v>14.03</v>
      </c>
      <c r="K139" s="10">
        <v>104.31</v>
      </c>
      <c r="L139" s="10">
        <v>128.11000000000001</v>
      </c>
    </row>
    <row r="140" spans="2:12" x14ac:dyDescent="0.25">
      <c r="B140" s="26" t="s">
        <v>142</v>
      </c>
      <c r="C140" s="21">
        <v>50</v>
      </c>
      <c r="D140" s="21">
        <v>70</v>
      </c>
      <c r="E140" s="17">
        <v>8.5500000000000007</v>
      </c>
      <c r="F140" s="17">
        <v>11.94</v>
      </c>
      <c r="G140" s="17">
        <v>5.07</v>
      </c>
      <c r="H140" s="17">
        <v>7.79</v>
      </c>
      <c r="I140" s="17">
        <v>6.38</v>
      </c>
      <c r="J140" s="17">
        <v>8.93</v>
      </c>
      <c r="K140" s="17">
        <v>104.54</v>
      </c>
      <c r="L140" s="17">
        <v>152.6</v>
      </c>
    </row>
    <row r="141" spans="2:12" x14ac:dyDescent="0.25">
      <c r="B141" s="26" t="s">
        <v>13</v>
      </c>
      <c r="C141" s="10">
        <v>100</v>
      </c>
      <c r="D141" s="10">
        <v>130</v>
      </c>
      <c r="E141" s="14">
        <v>1.84</v>
      </c>
      <c r="F141" s="14">
        <v>2.41</v>
      </c>
      <c r="G141" s="14">
        <v>1.83</v>
      </c>
      <c r="H141" s="14">
        <v>2.37</v>
      </c>
      <c r="I141" s="14">
        <v>11.55</v>
      </c>
      <c r="J141" s="14">
        <v>15.01</v>
      </c>
      <c r="K141" s="14">
        <v>74.05</v>
      </c>
      <c r="L141" s="14">
        <v>96.25</v>
      </c>
    </row>
    <row r="142" spans="2:12" x14ac:dyDescent="0.25">
      <c r="B142" s="6" t="s">
        <v>65</v>
      </c>
      <c r="C142" s="14">
        <v>150</v>
      </c>
      <c r="D142" s="14">
        <v>200</v>
      </c>
      <c r="E142" s="10">
        <v>0.33</v>
      </c>
      <c r="F142" s="10">
        <v>0.43</v>
      </c>
      <c r="G142" s="10">
        <v>0.05</v>
      </c>
      <c r="H142" s="10">
        <v>0.06</v>
      </c>
      <c r="I142" s="10">
        <v>26.78</v>
      </c>
      <c r="J142" s="10">
        <v>35.700000000000003</v>
      </c>
      <c r="K142" s="10">
        <v>110.33</v>
      </c>
      <c r="L142" s="10">
        <v>147.1</v>
      </c>
    </row>
    <row r="143" spans="2:12" x14ac:dyDescent="0.25">
      <c r="B143" s="2" t="s">
        <v>14</v>
      </c>
      <c r="C143" s="10">
        <v>40</v>
      </c>
      <c r="D143" s="10">
        <v>60</v>
      </c>
      <c r="E143" s="10">
        <v>2.64</v>
      </c>
      <c r="F143" s="10">
        <v>3.96</v>
      </c>
      <c r="G143" s="10">
        <v>0.48</v>
      </c>
      <c r="H143" s="10">
        <v>0.72</v>
      </c>
      <c r="I143" s="10">
        <v>13.36</v>
      </c>
      <c r="J143" s="10">
        <v>20.04</v>
      </c>
      <c r="K143" s="10">
        <v>69.599999999999994</v>
      </c>
      <c r="L143" s="10">
        <v>104.4</v>
      </c>
    </row>
    <row r="144" spans="2:12" x14ac:dyDescent="0.25">
      <c r="B144" s="3" t="s">
        <v>11</v>
      </c>
      <c r="C144" s="12">
        <v>0.33</v>
      </c>
      <c r="D144" s="12">
        <v>0.35</v>
      </c>
      <c r="E144" s="9">
        <f>E138+E139+E140+E141+E142+E143</f>
        <v>18.080000000000002</v>
      </c>
      <c r="F144" s="9">
        <f t="shared" ref="F144:L144" si="21">F138+F139+F140+F141+F142+F143</f>
        <v>24.650000000000002</v>
      </c>
      <c r="G144" s="9">
        <f t="shared" si="21"/>
        <v>14.540000000000001</v>
      </c>
      <c r="H144" s="9">
        <f t="shared" si="21"/>
        <v>20.209999999999997</v>
      </c>
      <c r="I144" s="9">
        <f t="shared" si="21"/>
        <v>71.930000000000007</v>
      </c>
      <c r="J144" s="9">
        <f t="shared" si="21"/>
        <v>96.35</v>
      </c>
      <c r="K144" s="9">
        <f t="shared" si="21"/>
        <v>497.40999999999997</v>
      </c>
      <c r="L144" s="9">
        <f t="shared" si="21"/>
        <v>674.57</v>
      </c>
    </row>
    <row r="145" spans="2:12" x14ac:dyDescent="0.25">
      <c r="B145" s="1" t="s">
        <v>15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2:12" ht="25.5" x14ac:dyDescent="0.25">
      <c r="B146" s="35" t="s">
        <v>128</v>
      </c>
      <c r="C146" s="21" t="s">
        <v>96</v>
      </c>
      <c r="D146" s="21" t="s">
        <v>129</v>
      </c>
      <c r="E146" s="10">
        <v>18.5</v>
      </c>
      <c r="F146" s="10">
        <v>21.58</v>
      </c>
      <c r="G146" s="10">
        <v>14.69</v>
      </c>
      <c r="H146" s="10">
        <v>17.14</v>
      </c>
      <c r="I146" s="10">
        <v>17.03</v>
      </c>
      <c r="J146" s="10">
        <v>19.87</v>
      </c>
      <c r="K146" s="10">
        <v>280.86</v>
      </c>
      <c r="L146" s="10">
        <v>327.67</v>
      </c>
    </row>
    <row r="147" spans="2:12" x14ac:dyDescent="0.25">
      <c r="B147" s="28" t="s">
        <v>130</v>
      </c>
      <c r="C147" s="21">
        <v>130</v>
      </c>
      <c r="D147" s="21">
        <v>200</v>
      </c>
      <c r="E147" s="10">
        <v>2.2400000000000002</v>
      </c>
      <c r="F147" s="10">
        <v>3.45</v>
      </c>
      <c r="G147" s="10">
        <v>1.77</v>
      </c>
      <c r="H147" s="10">
        <v>2.73</v>
      </c>
      <c r="I147" s="10">
        <v>14.72</v>
      </c>
      <c r="J147" s="10">
        <v>22.65</v>
      </c>
      <c r="K147" s="10">
        <v>85.03</v>
      </c>
      <c r="L147" s="10">
        <v>130.82</v>
      </c>
    </row>
    <row r="148" spans="2:12" x14ac:dyDescent="0.25">
      <c r="B148" s="2" t="s">
        <v>95</v>
      </c>
      <c r="C148" s="10">
        <v>15</v>
      </c>
      <c r="D148" s="10">
        <v>25</v>
      </c>
      <c r="E148" s="10">
        <v>1.56</v>
      </c>
      <c r="F148" s="10">
        <v>2.6</v>
      </c>
      <c r="G148" s="10">
        <v>0.51</v>
      </c>
      <c r="H148" s="10">
        <v>0.85</v>
      </c>
      <c r="I148" s="10">
        <v>7.42</v>
      </c>
      <c r="J148" s="10">
        <v>12.3</v>
      </c>
      <c r="K148" s="10">
        <v>40.5</v>
      </c>
      <c r="L148" s="10">
        <v>67.5</v>
      </c>
    </row>
    <row r="149" spans="2:12" x14ac:dyDescent="0.25">
      <c r="B149" s="2" t="s">
        <v>19</v>
      </c>
      <c r="C149" s="10">
        <v>100</v>
      </c>
      <c r="D149" s="10">
        <v>140</v>
      </c>
      <c r="E149" s="10">
        <v>0.4</v>
      </c>
      <c r="F149" s="10">
        <v>0.56000000000000005</v>
      </c>
      <c r="G149" s="10">
        <v>0.4</v>
      </c>
      <c r="H149" s="10">
        <v>0.56000000000000005</v>
      </c>
      <c r="I149" s="10">
        <v>9.8000000000000007</v>
      </c>
      <c r="J149" s="10">
        <v>13.72</v>
      </c>
      <c r="K149" s="10">
        <v>47</v>
      </c>
      <c r="L149" s="10">
        <v>65.8</v>
      </c>
    </row>
    <row r="150" spans="2:12" x14ac:dyDescent="0.25">
      <c r="B150" s="3" t="s">
        <v>11</v>
      </c>
      <c r="C150" s="12">
        <v>0.25</v>
      </c>
      <c r="D150" s="12">
        <v>0.25</v>
      </c>
      <c r="E150" s="9">
        <f>E146+E147+E148+E149</f>
        <v>22.7</v>
      </c>
      <c r="F150" s="9">
        <f t="shared" ref="F150:L150" si="22">F146+F147+F148+F149</f>
        <v>28.189999999999998</v>
      </c>
      <c r="G150" s="9">
        <f t="shared" si="22"/>
        <v>17.37</v>
      </c>
      <c r="H150" s="9">
        <f t="shared" si="22"/>
        <v>21.28</v>
      </c>
      <c r="I150" s="9">
        <f t="shared" si="22"/>
        <v>48.97</v>
      </c>
      <c r="J150" s="9">
        <f t="shared" si="22"/>
        <v>68.539999999999992</v>
      </c>
      <c r="K150" s="9">
        <f t="shared" si="22"/>
        <v>453.39</v>
      </c>
      <c r="L150" s="9">
        <f t="shared" si="22"/>
        <v>591.79</v>
      </c>
    </row>
    <row r="151" spans="2:12" x14ac:dyDescent="0.25">
      <c r="B151" s="1" t="s">
        <v>18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2:12" x14ac:dyDescent="0.25">
      <c r="B152" s="4" t="s">
        <v>44</v>
      </c>
      <c r="C152" s="10" t="s">
        <v>106</v>
      </c>
      <c r="D152" s="10" t="s">
        <v>107</v>
      </c>
      <c r="E152" s="10">
        <v>4.01</v>
      </c>
      <c r="F152" s="10">
        <v>4.6900000000000004</v>
      </c>
      <c r="G152" s="10">
        <v>5.0599999999999996</v>
      </c>
      <c r="H152" s="10">
        <v>5.91</v>
      </c>
      <c r="I152" s="10">
        <v>25.75</v>
      </c>
      <c r="J152" s="10">
        <v>30.04</v>
      </c>
      <c r="K152" s="10">
        <v>170.95</v>
      </c>
      <c r="L152" s="10">
        <v>199.44</v>
      </c>
    </row>
    <row r="153" spans="2:12" x14ac:dyDescent="0.25">
      <c r="B153" s="13" t="s">
        <v>85</v>
      </c>
      <c r="C153" s="10">
        <v>150</v>
      </c>
      <c r="D153" s="10">
        <v>200</v>
      </c>
      <c r="E153" s="10">
        <v>0.02</v>
      </c>
      <c r="F153" s="10">
        <v>0.03</v>
      </c>
      <c r="G153" s="10">
        <v>0.01</v>
      </c>
      <c r="H153" s="10">
        <v>0.01</v>
      </c>
      <c r="I153" s="10">
        <v>6.76</v>
      </c>
      <c r="J153" s="10">
        <v>9.01</v>
      </c>
      <c r="K153" s="10">
        <v>106.6</v>
      </c>
      <c r="L153" s="10">
        <v>142.13</v>
      </c>
    </row>
    <row r="154" spans="2:12" x14ac:dyDescent="0.25">
      <c r="B154" s="3" t="s">
        <v>11</v>
      </c>
      <c r="C154" s="12">
        <v>0.19</v>
      </c>
      <c r="D154" s="12">
        <v>0.17</v>
      </c>
      <c r="E154" s="9">
        <f>E152+E153</f>
        <v>4.0299999999999994</v>
      </c>
      <c r="F154" s="9">
        <f t="shared" ref="F154:L154" si="23">F152+F153</f>
        <v>4.7200000000000006</v>
      </c>
      <c r="G154" s="9">
        <f t="shared" si="23"/>
        <v>5.0699999999999994</v>
      </c>
      <c r="H154" s="9">
        <f t="shared" si="23"/>
        <v>5.92</v>
      </c>
      <c r="I154" s="9">
        <f t="shared" si="23"/>
        <v>32.51</v>
      </c>
      <c r="J154" s="9">
        <f t="shared" si="23"/>
        <v>39.049999999999997</v>
      </c>
      <c r="K154" s="9">
        <f t="shared" si="23"/>
        <v>277.54999999999995</v>
      </c>
      <c r="L154" s="9">
        <f t="shared" si="23"/>
        <v>341.57</v>
      </c>
    </row>
    <row r="155" spans="2:12" ht="15.75" customHeight="1" x14ac:dyDescent="0.25">
      <c r="B155" s="3" t="s">
        <v>20</v>
      </c>
      <c r="C155" s="12">
        <v>1</v>
      </c>
      <c r="D155" s="12">
        <v>1</v>
      </c>
      <c r="E155" s="9">
        <f t="shared" ref="E155:L155" si="24">E136+E144+E150+E154</f>
        <v>54.6</v>
      </c>
      <c r="F155" s="9">
        <f t="shared" si="24"/>
        <v>69.47999999999999</v>
      </c>
      <c r="G155" s="9">
        <f t="shared" si="24"/>
        <v>48.470000000000006</v>
      </c>
      <c r="H155" s="9">
        <f t="shared" si="24"/>
        <v>61.04</v>
      </c>
      <c r="I155" s="9">
        <f t="shared" si="24"/>
        <v>195.26</v>
      </c>
      <c r="J155" s="9">
        <f t="shared" si="24"/>
        <v>256.60999999999996</v>
      </c>
      <c r="K155" s="9">
        <f t="shared" si="24"/>
        <v>1541.91</v>
      </c>
      <c r="L155" s="9">
        <f t="shared" si="24"/>
        <v>1993.28</v>
      </c>
    </row>
    <row r="156" spans="2:12" x14ac:dyDescent="0.25">
      <c r="B156" s="3" t="s">
        <v>21</v>
      </c>
      <c r="C156" s="13"/>
      <c r="D156" s="13"/>
      <c r="E156" s="9">
        <v>1</v>
      </c>
      <c r="F156" s="9">
        <v>1</v>
      </c>
      <c r="G156" s="8">
        <f>G155/E155</f>
        <v>0.88772893772893779</v>
      </c>
      <c r="H156" s="8">
        <f>H155/F155</f>
        <v>0.87852619458837089</v>
      </c>
      <c r="I156" s="8">
        <f>I155/E155</f>
        <v>3.5761904761904759</v>
      </c>
      <c r="J156" s="8">
        <f>J155/F155</f>
        <v>3.6932930339666092</v>
      </c>
      <c r="K156" s="9"/>
      <c r="L156" s="9"/>
    </row>
    <row r="157" spans="2:12" x14ac:dyDescent="0.25">
      <c r="B157" s="40" t="s">
        <v>22</v>
      </c>
      <c r="C157" s="40"/>
      <c r="D157" s="40"/>
      <c r="E157" s="40"/>
      <c r="F157" s="40"/>
      <c r="G157" s="40"/>
      <c r="H157" s="40"/>
      <c r="I157" s="40"/>
      <c r="J157" s="40"/>
      <c r="K157" s="40"/>
      <c r="L157" s="40"/>
    </row>
    <row r="158" spans="2:12" x14ac:dyDescent="0.25">
      <c r="B158" s="40" t="s">
        <v>53</v>
      </c>
      <c r="C158" s="40"/>
      <c r="D158" s="40"/>
      <c r="E158" s="40"/>
      <c r="F158" s="40"/>
      <c r="G158" s="40"/>
      <c r="H158" s="40"/>
      <c r="I158" s="40"/>
      <c r="J158" s="40"/>
      <c r="K158" s="40"/>
      <c r="L158" s="40"/>
    </row>
    <row r="159" spans="2:12" x14ac:dyDescent="0.25">
      <c r="B159" s="41" t="s">
        <v>0</v>
      </c>
      <c r="C159" s="42" t="s">
        <v>1</v>
      </c>
      <c r="D159" s="42"/>
      <c r="E159" s="42" t="s">
        <v>2</v>
      </c>
      <c r="F159" s="42"/>
      <c r="G159" s="42" t="s">
        <v>3</v>
      </c>
      <c r="H159" s="42"/>
      <c r="I159" s="42" t="s">
        <v>4</v>
      </c>
      <c r="J159" s="42"/>
      <c r="K159" s="42" t="s">
        <v>5</v>
      </c>
      <c r="L159" s="42"/>
    </row>
    <row r="160" spans="2:12" x14ac:dyDescent="0.25">
      <c r="B160" s="41"/>
      <c r="C160" s="9" t="s">
        <v>6</v>
      </c>
      <c r="D160" s="9" t="s">
        <v>7</v>
      </c>
      <c r="E160" s="9" t="s">
        <v>6</v>
      </c>
      <c r="F160" s="9" t="s">
        <v>7</v>
      </c>
      <c r="G160" s="9" t="s">
        <v>6</v>
      </c>
      <c r="H160" s="9" t="s">
        <v>7</v>
      </c>
      <c r="I160" s="9" t="s">
        <v>6</v>
      </c>
      <c r="J160" s="9" t="s">
        <v>7</v>
      </c>
      <c r="K160" s="9" t="s">
        <v>6</v>
      </c>
      <c r="L160" s="9" t="s">
        <v>7</v>
      </c>
    </row>
    <row r="161" spans="2:12" x14ac:dyDescent="0.25">
      <c r="B161" s="1" t="s">
        <v>8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2:12" x14ac:dyDescent="0.25">
      <c r="B162" s="2" t="s">
        <v>48</v>
      </c>
      <c r="C162" s="10">
        <v>130</v>
      </c>
      <c r="D162" s="10">
        <v>140</v>
      </c>
      <c r="E162" s="10">
        <v>3.44</v>
      </c>
      <c r="F162" s="10">
        <v>3.71</v>
      </c>
      <c r="G162" s="10">
        <v>4.5199999999999996</v>
      </c>
      <c r="H162" s="10">
        <v>4.8600000000000003</v>
      </c>
      <c r="I162" s="10">
        <v>19.02</v>
      </c>
      <c r="J162" s="10">
        <v>20.49</v>
      </c>
      <c r="K162" s="10">
        <v>131.72</v>
      </c>
      <c r="L162" s="10">
        <v>141.86000000000001</v>
      </c>
    </row>
    <row r="163" spans="2:12" x14ac:dyDescent="0.25">
      <c r="B163" s="2" t="s">
        <v>85</v>
      </c>
      <c r="C163" s="10">
        <v>150</v>
      </c>
      <c r="D163" s="10">
        <v>200</v>
      </c>
      <c r="E163" s="10">
        <v>0.02</v>
      </c>
      <c r="F163" s="10">
        <v>0.03</v>
      </c>
      <c r="G163" s="10">
        <v>0.01</v>
      </c>
      <c r="H163" s="10">
        <v>0.01</v>
      </c>
      <c r="I163" s="10">
        <v>6.76</v>
      </c>
      <c r="J163" s="10">
        <v>9.01</v>
      </c>
      <c r="K163" s="10">
        <v>106.6</v>
      </c>
      <c r="L163" s="10">
        <v>142.13</v>
      </c>
    </row>
    <row r="164" spans="2:12" ht="13.5" customHeight="1" x14ac:dyDescent="0.25">
      <c r="B164" s="2" t="s">
        <v>10</v>
      </c>
      <c r="C164" s="10">
        <v>20</v>
      </c>
      <c r="D164" s="10">
        <v>25</v>
      </c>
      <c r="E164" s="10">
        <v>1.5</v>
      </c>
      <c r="F164" s="10">
        <v>1.88</v>
      </c>
      <c r="G164" s="10">
        <v>2.36</v>
      </c>
      <c r="H164" s="10">
        <v>2.95</v>
      </c>
      <c r="I164" s="10">
        <v>14.98</v>
      </c>
      <c r="J164" s="10">
        <v>18.73</v>
      </c>
      <c r="K164" s="10">
        <v>83.42</v>
      </c>
      <c r="L164" s="10">
        <v>104.28</v>
      </c>
    </row>
    <row r="165" spans="2:12" x14ac:dyDescent="0.25">
      <c r="B165" s="3" t="s">
        <v>11</v>
      </c>
      <c r="C165" s="12">
        <v>0.22</v>
      </c>
      <c r="D165" s="12">
        <v>0.23</v>
      </c>
      <c r="E165" s="9">
        <f>E162+E163+E164</f>
        <v>4.96</v>
      </c>
      <c r="F165" s="9">
        <f t="shared" ref="F165:L165" si="25">F162+F163+F164</f>
        <v>5.6199999999999992</v>
      </c>
      <c r="G165" s="9">
        <f t="shared" si="25"/>
        <v>6.8899999999999988</v>
      </c>
      <c r="H165" s="9">
        <f t="shared" si="25"/>
        <v>7.82</v>
      </c>
      <c r="I165" s="9">
        <f t="shared" si="25"/>
        <v>40.760000000000005</v>
      </c>
      <c r="J165" s="9">
        <f t="shared" si="25"/>
        <v>48.230000000000004</v>
      </c>
      <c r="K165" s="9">
        <f t="shared" si="25"/>
        <v>321.74</v>
      </c>
      <c r="L165" s="9">
        <f t="shared" si="25"/>
        <v>388.27</v>
      </c>
    </row>
    <row r="166" spans="2:12" x14ac:dyDescent="0.25">
      <c r="B166" s="1" t="s">
        <v>12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2:12" x14ac:dyDescent="0.25">
      <c r="B167" s="33" t="s">
        <v>118</v>
      </c>
      <c r="C167" s="10">
        <v>30</v>
      </c>
      <c r="D167" s="10">
        <v>40</v>
      </c>
      <c r="E167" s="10">
        <v>0.46</v>
      </c>
      <c r="F167" s="10">
        <v>0.61</v>
      </c>
      <c r="G167" s="10">
        <v>2.2000000000000002</v>
      </c>
      <c r="H167" s="10">
        <v>2.93</v>
      </c>
      <c r="I167" s="10">
        <v>2.98</v>
      </c>
      <c r="J167" s="10">
        <v>3.97</v>
      </c>
      <c r="K167" s="10">
        <v>36.64</v>
      </c>
      <c r="L167" s="10">
        <v>48.86</v>
      </c>
    </row>
    <row r="168" spans="2:12" x14ac:dyDescent="0.25">
      <c r="B168" s="4" t="s">
        <v>119</v>
      </c>
      <c r="C168" s="10">
        <v>150</v>
      </c>
      <c r="D168" s="10">
        <v>200</v>
      </c>
      <c r="E168" s="10">
        <v>1.32</v>
      </c>
      <c r="F168" s="10">
        <v>1.76</v>
      </c>
      <c r="G168" s="10">
        <v>1.58</v>
      </c>
      <c r="H168" s="10">
        <v>2.11</v>
      </c>
      <c r="I168" s="10">
        <v>9.81</v>
      </c>
      <c r="J168" s="10">
        <v>13.09</v>
      </c>
      <c r="K168" s="10">
        <v>58.62</v>
      </c>
      <c r="L168" s="10">
        <v>78.16</v>
      </c>
    </row>
    <row r="169" spans="2:12" x14ac:dyDescent="0.25">
      <c r="B169" s="22" t="s">
        <v>49</v>
      </c>
      <c r="C169" s="21">
        <v>50</v>
      </c>
      <c r="D169" s="21">
        <v>70</v>
      </c>
      <c r="E169" s="14">
        <v>4.87</v>
      </c>
      <c r="F169" s="14">
        <v>6.65</v>
      </c>
      <c r="G169" s="14">
        <v>3.61</v>
      </c>
      <c r="H169" s="14">
        <v>4.3099999999999996</v>
      </c>
      <c r="I169" s="14">
        <v>4.91</v>
      </c>
      <c r="J169" s="14">
        <v>6.89</v>
      </c>
      <c r="K169" s="14">
        <v>73.150000000000006</v>
      </c>
      <c r="L169" s="14">
        <v>150.24</v>
      </c>
    </row>
    <row r="170" spans="2:12" x14ac:dyDescent="0.25">
      <c r="B170" s="22" t="s">
        <v>133</v>
      </c>
      <c r="C170" s="21">
        <v>110</v>
      </c>
      <c r="D170" s="21">
        <v>130</v>
      </c>
      <c r="E170" s="10">
        <v>2.69</v>
      </c>
      <c r="F170" s="10">
        <v>3.19</v>
      </c>
      <c r="G170" s="10">
        <v>3.84</v>
      </c>
      <c r="H170" s="10">
        <v>4.54</v>
      </c>
      <c r="I170" s="10">
        <v>11.39</v>
      </c>
      <c r="J170" s="10">
        <v>13.46</v>
      </c>
      <c r="K170" s="10">
        <v>93.83</v>
      </c>
      <c r="L170" s="10">
        <v>110.89</v>
      </c>
    </row>
    <row r="171" spans="2:12" x14ac:dyDescent="0.25">
      <c r="B171" s="24" t="s">
        <v>70</v>
      </c>
      <c r="C171" s="10">
        <v>150</v>
      </c>
      <c r="D171" s="10">
        <v>200</v>
      </c>
      <c r="E171" s="10">
        <v>0.25</v>
      </c>
      <c r="F171" s="10">
        <v>0.38</v>
      </c>
      <c r="G171" s="10">
        <v>0</v>
      </c>
      <c r="H171" s="10">
        <v>0</v>
      </c>
      <c r="I171" s="10">
        <v>15.9</v>
      </c>
      <c r="J171" s="10">
        <v>24.56</v>
      </c>
      <c r="K171" s="10">
        <v>62.27</v>
      </c>
      <c r="L171" s="10">
        <v>95.8</v>
      </c>
    </row>
    <row r="172" spans="2:12" x14ac:dyDescent="0.25">
      <c r="B172" s="4" t="s">
        <v>14</v>
      </c>
      <c r="C172" s="10">
        <v>40</v>
      </c>
      <c r="D172" s="10">
        <v>60</v>
      </c>
      <c r="E172" s="10">
        <v>2.64</v>
      </c>
      <c r="F172" s="10">
        <v>3.96</v>
      </c>
      <c r="G172" s="10">
        <v>0.48</v>
      </c>
      <c r="H172" s="10">
        <v>0.72</v>
      </c>
      <c r="I172" s="10">
        <v>13.36</v>
      </c>
      <c r="J172" s="10">
        <v>20.04</v>
      </c>
      <c r="K172" s="10">
        <v>69.599999999999994</v>
      </c>
      <c r="L172" s="10">
        <v>104.4</v>
      </c>
    </row>
    <row r="173" spans="2:12" x14ac:dyDescent="0.25">
      <c r="B173" s="3" t="s">
        <v>11</v>
      </c>
      <c r="C173" s="12">
        <v>0.35</v>
      </c>
      <c r="D173" s="12">
        <v>0.35</v>
      </c>
      <c r="E173" s="9">
        <f>E167+E168+E169+E170+E171+E172</f>
        <v>12.23</v>
      </c>
      <c r="F173" s="37">
        <f t="shared" ref="F173:L173" si="26">F167+F168+F169+F170+F171+F172</f>
        <v>16.55</v>
      </c>
      <c r="G173" s="37">
        <f t="shared" si="26"/>
        <v>11.71</v>
      </c>
      <c r="H173" s="37">
        <f t="shared" si="26"/>
        <v>14.610000000000001</v>
      </c>
      <c r="I173" s="37">
        <f t="shared" si="26"/>
        <v>58.35</v>
      </c>
      <c r="J173" s="37">
        <f t="shared" si="26"/>
        <v>82.009999999999991</v>
      </c>
      <c r="K173" s="37">
        <f t="shared" si="26"/>
        <v>394.11</v>
      </c>
      <c r="L173" s="37">
        <f t="shared" si="26"/>
        <v>588.35</v>
      </c>
    </row>
    <row r="174" spans="2:12" x14ac:dyDescent="0.25">
      <c r="B174" s="1" t="s">
        <v>15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2:12" x14ac:dyDescent="0.25">
      <c r="B175" s="4" t="s">
        <v>97</v>
      </c>
      <c r="C175" s="10" t="s">
        <v>132</v>
      </c>
      <c r="D175" s="21" t="s">
        <v>129</v>
      </c>
      <c r="E175" s="10">
        <v>3.13</v>
      </c>
      <c r="F175" s="10">
        <v>3.98</v>
      </c>
      <c r="G175" s="10">
        <v>12.95</v>
      </c>
      <c r="H175" s="10">
        <v>16.48</v>
      </c>
      <c r="I175" s="10">
        <v>23.49</v>
      </c>
      <c r="J175" s="10">
        <v>29.89</v>
      </c>
      <c r="K175" s="10">
        <v>184.87</v>
      </c>
      <c r="L175" s="10">
        <v>246.2</v>
      </c>
    </row>
    <row r="176" spans="2:12" x14ac:dyDescent="0.25">
      <c r="B176" s="22" t="s">
        <v>111</v>
      </c>
      <c r="C176" s="10">
        <v>150</v>
      </c>
      <c r="D176" s="10">
        <v>200</v>
      </c>
      <c r="E176" s="14">
        <v>3.97</v>
      </c>
      <c r="F176" s="14">
        <v>5.29</v>
      </c>
      <c r="G176" s="14">
        <v>3.48</v>
      </c>
      <c r="H176" s="14">
        <v>4.6399999999999997</v>
      </c>
      <c r="I176" s="14">
        <v>6.74</v>
      </c>
      <c r="J176" s="14">
        <v>8.99</v>
      </c>
      <c r="K176" s="14">
        <v>74.08</v>
      </c>
      <c r="L176" s="14">
        <v>98.77</v>
      </c>
    </row>
    <row r="177" spans="2:12" x14ac:dyDescent="0.25">
      <c r="B177" s="4" t="s">
        <v>25</v>
      </c>
      <c r="C177" s="10">
        <v>15</v>
      </c>
      <c r="D177" s="10">
        <v>25</v>
      </c>
      <c r="E177" s="10">
        <v>1.56</v>
      </c>
      <c r="F177" s="10">
        <v>2.6</v>
      </c>
      <c r="G177" s="10">
        <v>0.51</v>
      </c>
      <c r="H177" s="10">
        <v>0.85</v>
      </c>
      <c r="I177" s="10">
        <v>7.42</v>
      </c>
      <c r="J177" s="10">
        <v>12.3</v>
      </c>
      <c r="K177" s="10">
        <v>40.5</v>
      </c>
      <c r="L177" s="10">
        <v>67.5</v>
      </c>
    </row>
    <row r="178" spans="2:12" x14ac:dyDescent="0.25">
      <c r="B178" s="2" t="s">
        <v>17</v>
      </c>
      <c r="C178" s="10">
        <v>100</v>
      </c>
      <c r="D178" s="10">
        <v>140</v>
      </c>
      <c r="E178" s="10">
        <v>0.4</v>
      </c>
      <c r="F178" s="10">
        <v>0.56000000000000005</v>
      </c>
      <c r="G178" s="10">
        <v>0.4</v>
      </c>
      <c r="H178" s="10">
        <v>0.56000000000000005</v>
      </c>
      <c r="I178" s="10">
        <v>9.8000000000000007</v>
      </c>
      <c r="J178" s="10">
        <v>13.72</v>
      </c>
      <c r="K178" s="10">
        <v>47</v>
      </c>
      <c r="L178" s="10">
        <v>65.8</v>
      </c>
    </row>
    <row r="179" spans="2:12" x14ac:dyDescent="0.25">
      <c r="B179" s="3" t="s">
        <v>11</v>
      </c>
      <c r="C179" s="12">
        <v>0.25</v>
      </c>
      <c r="D179" s="12">
        <v>0.25</v>
      </c>
      <c r="E179" s="9">
        <f>E175+E176+E177+E178</f>
        <v>9.06</v>
      </c>
      <c r="F179" s="9">
        <f t="shared" ref="F179:L179" si="27">F175+F176+F177+F178</f>
        <v>12.43</v>
      </c>
      <c r="G179" s="9">
        <f t="shared" si="27"/>
        <v>17.34</v>
      </c>
      <c r="H179" s="9">
        <f t="shared" si="27"/>
        <v>22.53</v>
      </c>
      <c r="I179" s="9">
        <f t="shared" si="27"/>
        <v>47.45</v>
      </c>
      <c r="J179" s="9">
        <f t="shared" si="27"/>
        <v>64.900000000000006</v>
      </c>
      <c r="K179" s="9">
        <f t="shared" si="27"/>
        <v>346.45</v>
      </c>
      <c r="L179" s="9">
        <f t="shared" si="27"/>
        <v>478.27</v>
      </c>
    </row>
    <row r="180" spans="2:12" x14ac:dyDescent="0.25">
      <c r="B180" s="1" t="s">
        <v>18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2:12" x14ac:dyDescent="0.25">
      <c r="B181" s="2" t="s">
        <v>51</v>
      </c>
      <c r="C181" s="10">
        <v>50</v>
      </c>
      <c r="D181" s="10"/>
      <c r="E181" s="10">
        <v>2.54</v>
      </c>
      <c r="F181" s="10"/>
      <c r="G181" s="10">
        <v>3.69</v>
      </c>
      <c r="H181" s="10"/>
      <c r="I181" s="10">
        <v>0.57999999999999996</v>
      </c>
      <c r="J181" s="10"/>
      <c r="K181" s="10">
        <v>82.71</v>
      </c>
      <c r="L181" s="10"/>
    </row>
    <row r="182" spans="2:12" x14ac:dyDescent="0.25">
      <c r="B182" s="2" t="s">
        <v>52</v>
      </c>
      <c r="C182" s="10"/>
      <c r="D182" s="10">
        <v>50</v>
      </c>
      <c r="E182" s="10"/>
      <c r="F182" s="10">
        <v>3.01</v>
      </c>
      <c r="G182" s="10"/>
      <c r="H182" s="10">
        <v>4.9800000000000004</v>
      </c>
      <c r="I182" s="10"/>
      <c r="J182" s="10">
        <v>0.28000000000000003</v>
      </c>
      <c r="K182" s="10"/>
      <c r="L182" s="10">
        <v>76.41</v>
      </c>
    </row>
    <row r="183" spans="2:12" x14ac:dyDescent="0.25">
      <c r="B183" s="2" t="s">
        <v>40</v>
      </c>
      <c r="C183" s="10">
        <v>80</v>
      </c>
      <c r="D183" s="10">
        <v>130</v>
      </c>
      <c r="E183" s="10">
        <v>1.96</v>
      </c>
      <c r="F183" s="10">
        <v>3.18</v>
      </c>
      <c r="G183" s="10">
        <v>0.95</v>
      </c>
      <c r="H183" s="10">
        <v>1.95</v>
      </c>
      <c r="I183" s="10">
        <v>6.52</v>
      </c>
      <c r="J183" s="10">
        <v>10.59</v>
      </c>
      <c r="K183" s="10">
        <v>51.08</v>
      </c>
      <c r="L183" s="10">
        <v>102.5</v>
      </c>
    </row>
    <row r="184" spans="2:12" x14ac:dyDescent="0.25">
      <c r="B184" s="2" t="s">
        <v>68</v>
      </c>
      <c r="C184" s="10">
        <v>150</v>
      </c>
      <c r="D184" s="10">
        <v>200</v>
      </c>
      <c r="E184" s="10">
        <v>2.36</v>
      </c>
      <c r="F184" s="10">
        <v>3.15</v>
      </c>
      <c r="G184" s="10">
        <v>1.99</v>
      </c>
      <c r="H184" s="10">
        <v>2.65</v>
      </c>
      <c r="I184" s="10">
        <v>12.66</v>
      </c>
      <c r="J184" s="10">
        <v>16.88</v>
      </c>
      <c r="K184" s="10">
        <v>79.040000000000006</v>
      </c>
      <c r="L184" s="10">
        <v>105.38</v>
      </c>
    </row>
    <row r="185" spans="2:12" x14ac:dyDescent="0.25">
      <c r="B185" s="3" t="s">
        <v>11</v>
      </c>
      <c r="C185" s="12">
        <v>0.18</v>
      </c>
      <c r="D185" s="12">
        <v>0.17</v>
      </c>
      <c r="E185" s="9">
        <f>E181+E182+E183+E184</f>
        <v>6.8599999999999994</v>
      </c>
      <c r="F185" s="9">
        <f t="shared" ref="F185:L185" si="28">F181+F182+F183+F184</f>
        <v>9.34</v>
      </c>
      <c r="G185" s="9">
        <f t="shared" si="28"/>
        <v>6.63</v>
      </c>
      <c r="H185" s="9">
        <f t="shared" si="28"/>
        <v>9.58</v>
      </c>
      <c r="I185" s="9">
        <f t="shared" si="28"/>
        <v>19.759999999999998</v>
      </c>
      <c r="J185" s="9">
        <f t="shared" si="28"/>
        <v>27.75</v>
      </c>
      <c r="K185" s="9">
        <f t="shared" si="28"/>
        <v>212.82999999999998</v>
      </c>
      <c r="L185" s="9">
        <f t="shared" si="28"/>
        <v>284.28999999999996</v>
      </c>
    </row>
    <row r="186" spans="2:12" x14ac:dyDescent="0.25">
      <c r="B186" s="3" t="s">
        <v>20</v>
      </c>
      <c r="C186" s="12">
        <v>1</v>
      </c>
      <c r="D186" s="12">
        <v>1</v>
      </c>
      <c r="E186" s="9">
        <f>E165+E173+E179+E185</f>
        <v>33.11</v>
      </c>
      <c r="F186" s="9">
        <f t="shared" ref="F186:L186" si="29">F165+F173+F179+F185</f>
        <v>43.94</v>
      </c>
      <c r="G186" s="9">
        <f t="shared" si="29"/>
        <v>42.57</v>
      </c>
      <c r="H186" s="9">
        <f t="shared" si="29"/>
        <v>54.54</v>
      </c>
      <c r="I186" s="9">
        <f t="shared" si="29"/>
        <v>166.32</v>
      </c>
      <c r="J186" s="9">
        <f t="shared" si="29"/>
        <v>222.89000000000001</v>
      </c>
      <c r="K186" s="9">
        <f t="shared" si="29"/>
        <v>1275.1299999999999</v>
      </c>
      <c r="L186" s="9">
        <f t="shared" si="29"/>
        <v>1739.1799999999998</v>
      </c>
    </row>
    <row r="187" spans="2:12" x14ac:dyDescent="0.25">
      <c r="B187" s="3" t="s">
        <v>21</v>
      </c>
      <c r="C187" s="13"/>
      <c r="D187" s="13"/>
      <c r="E187" s="9">
        <v>1</v>
      </c>
      <c r="F187" s="9">
        <v>1</v>
      </c>
      <c r="G187" s="8">
        <f>G186/E186</f>
        <v>1.2857142857142858</v>
      </c>
      <c r="H187" s="8">
        <f>H186/F186</f>
        <v>1.2412380518889394</v>
      </c>
      <c r="I187" s="8">
        <f>I186/E186</f>
        <v>5.0232558139534884</v>
      </c>
      <c r="J187" s="8">
        <f>J186/F186</f>
        <v>5.0725989986345024</v>
      </c>
      <c r="K187" s="9"/>
      <c r="L187" s="9"/>
    </row>
    <row r="188" spans="2:12" ht="15" customHeight="1" x14ac:dyDescent="0.25">
      <c r="B188" s="46" t="s">
        <v>28</v>
      </c>
      <c r="C188" s="46"/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2:12" ht="15" customHeight="1" x14ac:dyDescent="0.25">
      <c r="B189" s="40" t="s">
        <v>53</v>
      </c>
      <c r="C189" s="40"/>
      <c r="D189" s="40"/>
      <c r="E189" s="40"/>
      <c r="F189" s="40"/>
      <c r="G189" s="40"/>
      <c r="H189" s="40"/>
      <c r="I189" s="40"/>
      <c r="J189" s="40"/>
      <c r="K189" s="40"/>
      <c r="L189" s="40"/>
    </row>
    <row r="190" spans="2:12" x14ac:dyDescent="0.25">
      <c r="B190" s="41" t="s">
        <v>0</v>
      </c>
      <c r="C190" s="42" t="s">
        <v>1</v>
      </c>
      <c r="D190" s="42"/>
      <c r="E190" s="42" t="s">
        <v>2</v>
      </c>
      <c r="F190" s="42"/>
      <c r="G190" s="42" t="s">
        <v>3</v>
      </c>
      <c r="H190" s="42"/>
      <c r="I190" s="42" t="s">
        <v>4</v>
      </c>
      <c r="J190" s="42"/>
      <c r="K190" s="42" t="s">
        <v>5</v>
      </c>
      <c r="L190" s="42"/>
    </row>
    <row r="191" spans="2:12" x14ac:dyDescent="0.25">
      <c r="B191" s="41"/>
      <c r="C191" s="9" t="s">
        <v>6</v>
      </c>
      <c r="D191" s="9" t="s">
        <v>7</v>
      </c>
      <c r="E191" s="9" t="s">
        <v>6</v>
      </c>
      <c r="F191" s="9" t="s">
        <v>7</v>
      </c>
      <c r="G191" s="9" t="s">
        <v>6</v>
      </c>
      <c r="H191" s="9" t="s">
        <v>7</v>
      </c>
      <c r="I191" s="9" t="s">
        <v>6</v>
      </c>
      <c r="J191" s="9" t="s">
        <v>7</v>
      </c>
      <c r="K191" s="9" t="s">
        <v>6</v>
      </c>
      <c r="L191" s="9" t="s">
        <v>7</v>
      </c>
    </row>
    <row r="192" spans="2:12" x14ac:dyDescent="0.25">
      <c r="B192" s="1" t="s">
        <v>8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2:12" x14ac:dyDescent="0.25">
      <c r="B193" s="2" t="s">
        <v>105</v>
      </c>
      <c r="C193" s="10">
        <v>130</v>
      </c>
      <c r="D193" s="10">
        <v>140</v>
      </c>
      <c r="E193" s="10">
        <v>4.17</v>
      </c>
      <c r="F193" s="10">
        <v>4.5</v>
      </c>
      <c r="G193" s="10">
        <v>4.3899999999999997</v>
      </c>
      <c r="H193" s="10">
        <v>4.72</v>
      </c>
      <c r="I193" s="10">
        <v>22.44</v>
      </c>
      <c r="J193" s="10">
        <v>24.16</v>
      </c>
      <c r="K193" s="10">
        <v>117.64</v>
      </c>
      <c r="L193" s="10">
        <v>129</v>
      </c>
    </row>
    <row r="194" spans="2:12" x14ac:dyDescent="0.25">
      <c r="B194" s="6" t="s">
        <v>72</v>
      </c>
      <c r="C194" s="10">
        <v>130</v>
      </c>
      <c r="D194" s="10">
        <v>200</v>
      </c>
      <c r="E194" s="10">
        <v>2.29</v>
      </c>
      <c r="F194" s="10">
        <v>3.52</v>
      </c>
      <c r="G194" s="10">
        <v>1.71</v>
      </c>
      <c r="H194" s="10">
        <v>2.63</v>
      </c>
      <c r="I194" s="10">
        <v>14.77</v>
      </c>
      <c r="J194" s="10">
        <v>22.73</v>
      </c>
      <c r="K194" s="10">
        <v>84.3</v>
      </c>
      <c r="L194" s="10">
        <v>129.69</v>
      </c>
    </row>
    <row r="195" spans="2:12" x14ac:dyDescent="0.25">
      <c r="B195" s="13" t="s">
        <v>31</v>
      </c>
      <c r="C195" s="10">
        <v>25</v>
      </c>
      <c r="D195" s="10">
        <v>35</v>
      </c>
      <c r="E195" s="10">
        <v>2.2599999999999998</v>
      </c>
      <c r="F195" s="10">
        <v>3.16</v>
      </c>
      <c r="G195" s="10">
        <v>3.32</v>
      </c>
      <c r="H195" s="10">
        <v>4.6500000000000004</v>
      </c>
      <c r="I195" s="10">
        <v>10.66</v>
      </c>
      <c r="J195" s="10">
        <v>14.95</v>
      </c>
      <c r="K195" s="10">
        <v>81.459999999999994</v>
      </c>
      <c r="L195" s="10">
        <v>114.05</v>
      </c>
    </row>
    <row r="196" spans="2:12" x14ac:dyDescent="0.25">
      <c r="B196" s="2" t="s">
        <v>17</v>
      </c>
      <c r="C196" s="10">
        <v>100</v>
      </c>
      <c r="D196" s="10">
        <v>140</v>
      </c>
      <c r="E196" s="10">
        <v>0.4</v>
      </c>
      <c r="F196" s="10">
        <v>0.56000000000000005</v>
      </c>
      <c r="G196" s="10">
        <v>0.4</v>
      </c>
      <c r="H196" s="10">
        <v>0.56000000000000005</v>
      </c>
      <c r="I196" s="10">
        <v>9.8000000000000007</v>
      </c>
      <c r="J196" s="10">
        <v>13.72</v>
      </c>
      <c r="K196" s="10">
        <v>47</v>
      </c>
      <c r="L196" s="10">
        <v>65.8</v>
      </c>
    </row>
    <row r="197" spans="2:12" x14ac:dyDescent="0.25">
      <c r="B197" s="3" t="s">
        <v>11</v>
      </c>
      <c r="C197" s="12">
        <v>0.24</v>
      </c>
      <c r="D197" s="12">
        <v>0.24</v>
      </c>
      <c r="E197" s="9">
        <f>E193+E194+E195+E196</f>
        <v>9.1199999999999992</v>
      </c>
      <c r="F197" s="9">
        <f t="shared" ref="F197:L197" si="30">F193+F194+F195+F196</f>
        <v>11.74</v>
      </c>
      <c r="G197" s="9">
        <f t="shared" si="30"/>
        <v>9.82</v>
      </c>
      <c r="H197" s="9">
        <f t="shared" si="30"/>
        <v>12.56</v>
      </c>
      <c r="I197" s="9">
        <f t="shared" si="30"/>
        <v>57.67</v>
      </c>
      <c r="J197" s="9">
        <f t="shared" si="30"/>
        <v>75.56</v>
      </c>
      <c r="K197" s="9">
        <f t="shared" si="30"/>
        <v>330.4</v>
      </c>
      <c r="L197" s="9">
        <f t="shared" si="30"/>
        <v>438.54</v>
      </c>
    </row>
    <row r="198" spans="2:12" x14ac:dyDescent="0.25">
      <c r="B198" s="1" t="s">
        <v>12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2:12" x14ac:dyDescent="0.25">
      <c r="B199" s="33" t="s">
        <v>91</v>
      </c>
      <c r="C199" s="10">
        <v>30</v>
      </c>
      <c r="D199" s="10">
        <v>40</v>
      </c>
      <c r="E199" s="10">
        <v>0.24</v>
      </c>
      <c r="F199" s="10">
        <v>0.32</v>
      </c>
      <c r="G199" s="10">
        <v>0.03</v>
      </c>
      <c r="H199" s="10">
        <v>0.04</v>
      </c>
      <c r="I199" s="10">
        <v>0.48</v>
      </c>
      <c r="J199" s="10">
        <v>0.64</v>
      </c>
      <c r="K199" s="10">
        <v>3.9</v>
      </c>
      <c r="L199" s="10">
        <v>5.2</v>
      </c>
    </row>
    <row r="200" spans="2:12" ht="25.5" x14ac:dyDescent="0.25">
      <c r="B200" s="24" t="s">
        <v>100</v>
      </c>
      <c r="C200" s="21" t="s">
        <v>66</v>
      </c>
      <c r="D200" s="21"/>
      <c r="E200" s="10">
        <v>1.02</v>
      </c>
      <c r="F200" s="10"/>
      <c r="G200" s="10">
        <v>1.7</v>
      </c>
      <c r="H200" s="10"/>
      <c r="I200" s="10">
        <v>6.81</v>
      </c>
      <c r="J200" s="10"/>
      <c r="K200" s="10">
        <v>49.61</v>
      </c>
      <c r="L200" s="10"/>
    </row>
    <row r="201" spans="2:12" ht="25.5" x14ac:dyDescent="0.25">
      <c r="B201" s="24" t="s">
        <v>78</v>
      </c>
      <c r="C201" s="21"/>
      <c r="D201" s="21" t="s">
        <v>77</v>
      </c>
      <c r="E201" s="10"/>
      <c r="F201" s="10">
        <v>5.82</v>
      </c>
      <c r="G201" s="10"/>
      <c r="H201" s="10">
        <v>4.4400000000000004</v>
      </c>
      <c r="I201" s="10"/>
      <c r="J201" s="10">
        <v>9.1</v>
      </c>
      <c r="K201" s="10"/>
      <c r="L201" s="10">
        <v>104.36</v>
      </c>
    </row>
    <row r="202" spans="2:12" x14ac:dyDescent="0.25">
      <c r="B202" s="23" t="s">
        <v>134</v>
      </c>
      <c r="C202" s="10">
        <v>50</v>
      </c>
      <c r="D202" s="10">
        <v>60</v>
      </c>
      <c r="E202" s="10">
        <v>8.8699999999999992</v>
      </c>
      <c r="F202" s="10">
        <v>10.83</v>
      </c>
      <c r="G202" s="10">
        <v>7.66</v>
      </c>
      <c r="H202" s="10">
        <v>8.6999999999999993</v>
      </c>
      <c r="I202" s="10">
        <v>3.41</v>
      </c>
      <c r="J202" s="10">
        <v>4.0999999999999996</v>
      </c>
      <c r="K202" s="10">
        <v>118.4</v>
      </c>
      <c r="L202" s="10">
        <v>138.51</v>
      </c>
    </row>
    <row r="203" spans="2:12" x14ac:dyDescent="0.25">
      <c r="B203" s="23" t="s">
        <v>36</v>
      </c>
      <c r="C203" s="21">
        <v>100</v>
      </c>
      <c r="D203" s="21">
        <v>130</v>
      </c>
      <c r="E203" s="10">
        <v>1.92</v>
      </c>
      <c r="F203" s="10">
        <v>2.5</v>
      </c>
      <c r="G203" s="10">
        <v>3.06</v>
      </c>
      <c r="H203" s="10">
        <v>3.98</v>
      </c>
      <c r="I203" s="10">
        <v>13.19</v>
      </c>
      <c r="J203" s="10">
        <v>17.149999999999999</v>
      </c>
      <c r="K203" s="10">
        <v>85.79</v>
      </c>
      <c r="L203" s="10">
        <v>111.53</v>
      </c>
    </row>
    <row r="204" spans="2:12" x14ac:dyDescent="0.25">
      <c r="B204" s="4" t="s">
        <v>32</v>
      </c>
      <c r="C204" s="10">
        <v>150</v>
      </c>
      <c r="D204" s="10">
        <v>200</v>
      </c>
      <c r="E204" s="10">
        <v>0.12</v>
      </c>
      <c r="F204" s="10">
        <v>0.16</v>
      </c>
      <c r="G204" s="10">
        <v>0.12</v>
      </c>
      <c r="H204" s="10">
        <v>0.16</v>
      </c>
      <c r="I204" s="10">
        <v>17.91</v>
      </c>
      <c r="J204" s="10">
        <v>23.88</v>
      </c>
      <c r="K204" s="10">
        <v>73.95</v>
      </c>
      <c r="L204" s="10">
        <v>98.6</v>
      </c>
    </row>
    <row r="205" spans="2:12" x14ac:dyDescent="0.25">
      <c r="B205" s="4" t="s">
        <v>14</v>
      </c>
      <c r="C205" s="10">
        <v>40</v>
      </c>
      <c r="D205" s="10">
        <v>60</v>
      </c>
      <c r="E205" s="10">
        <v>2.64</v>
      </c>
      <c r="F205" s="10">
        <v>3.96</v>
      </c>
      <c r="G205" s="10">
        <v>0.48</v>
      </c>
      <c r="H205" s="10">
        <v>0.72</v>
      </c>
      <c r="I205" s="10">
        <v>13.36</v>
      </c>
      <c r="J205" s="10">
        <v>20.04</v>
      </c>
      <c r="K205" s="10">
        <v>69.599999999999994</v>
      </c>
      <c r="L205" s="10">
        <v>104.4</v>
      </c>
    </row>
    <row r="206" spans="2:12" x14ac:dyDescent="0.25">
      <c r="B206" s="3" t="s">
        <v>11</v>
      </c>
      <c r="C206" s="12">
        <v>0.33</v>
      </c>
      <c r="D206" s="12">
        <v>0.34</v>
      </c>
      <c r="E206" s="9">
        <f>E199+E200+E201+E202+E203+E204+E205</f>
        <v>14.809999999999999</v>
      </c>
      <c r="F206" s="9">
        <f t="shared" ref="F206:L206" si="31">F199+F200+F201+F202+F203+F204+F205</f>
        <v>23.59</v>
      </c>
      <c r="G206" s="9">
        <f t="shared" si="31"/>
        <v>13.05</v>
      </c>
      <c r="H206" s="9">
        <f t="shared" si="31"/>
        <v>18.04</v>
      </c>
      <c r="I206" s="9">
        <f t="shared" si="31"/>
        <v>55.16</v>
      </c>
      <c r="J206" s="9">
        <f t="shared" si="31"/>
        <v>74.91</v>
      </c>
      <c r="K206" s="9">
        <f t="shared" si="31"/>
        <v>401.25</v>
      </c>
      <c r="L206" s="9">
        <f t="shared" si="31"/>
        <v>562.6</v>
      </c>
    </row>
    <row r="207" spans="2:12" x14ac:dyDescent="0.25">
      <c r="B207" s="1" t="s">
        <v>15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2:12" x14ac:dyDescent="0.25">
      <c r="B208" s="33" t="s">
        <v>99</v>
      </c>
      <c r="C208" s="10">
        <v>30</v>
      </c>
      <c r="D208" s="10">
        <v>30</v>
      </c>
      <c r="E208" s="10">
        <v>0.85</v>
      </c>
      <c r="F208" s="10">
        <v>0.85</v>
      </c>
      <c r="G208" s="10">
        <v>7.8E-2</v>
      </c>
      <c r="H208" s="10">
        <v>7.8E-2</v>
      </c>
      <c r="I208" s="10">
        <v>2.4700000000000002</v>
      </c>
      <c r="J208" s="10">
        <v>2.4700000000000002</v>
      </c>
      <c r="K208" s="10">
        <v>14.31</v>
      </c>
      <c r="L208" s="10">
        <v>14.31</v>
      </c>
    </row>
    <row r="209" spans="2:12" x14ac:dyDescent="0.25">
      <c r="B209" s="22" t="s">
        <v>101</v>
      </c>
      <c r="C209" s="21" t="s">
        <v>135</v>
      </c>
      <c r="D209" s="21" t="s">
        <v>136</v>
      </c>
      <c r="E209" s="10">
        <v>9.2799999999999994</v>
      </c>
      <c r="F209" s="10">
        <v>12.06</v>
      </c>
      <c r="G209" s="10">
        <v>12</v>
      </c>
      <c r="H209" s="10">
        <v>15.6</v>
      </c>
      <c r="I209" s="10">
        <v>1.7</v>
      </c>
      <c r="J209" s="10">
        <v>2.21</v>
      </c>
      <c r="K209" s="10">
        <v>154.47999999999999</v>
      </c>
      <c r="L209" s="10">
        <v>200.82</v>
      </c>
    </row>
    <row r="210" spans="2:12" x14ac:dyDescent="0.25">
      <c r="B210" s="4" t="s">
        <v>62</v>
      </c>
      <c r="C210" s="10">
        <v>150</v>
      </c>
      <c r="D210" s="21">
        <v>200</v>
      </c>
      <c r="E210" s="17">
        <v>1.05</v>
      </c>
      <c r="F210" s="17">
        <v>1.4</v>
      </c>
      <c r="G210" s="17">
        <v>0.15</v>
      </c>
      <c r="H210" s="17">
        <v>0.2</v>
      </c>
      <c r="I210" s="17">
        <v>19.8</v>
      </c>
      <c r="J210" s="17">
        <v>26.4</v>
      </c>
      <c r="K210" s="17">
        <v>90</v>
      </c>
      <c r="L210" s="17">
        <v>120</v>
      </c>
    </row>
    <row r="211" spans="2:12" x14ac:dyDescent="0.25">
      <c r="B211" s="27" t="s">
        <v>10</v>
      </c>
      <c r="C211" s="10">
        <v>25</v>
      </c>
      <c r="D211" s="10">
        <v>30</v>
      </c>
      <c r="E211" s="10">
        <v>1.88</v>
      </c>
      <c r="F211" s="10">
        <v>2.25</v>
      </c>
      <c r="G211" s="10">
        <v>2.95</v>
      </c>
      <c r="H211" s="10">
        <v>3.54</v>
      </c>
      <c r="I211" s="10">
        <v>18.73</v>
      </c>
      <c r="J211" s="10">
        <v>22.47</v>
      </c>
      <c r="K211" s="10">
        <v>104.28</v>
      </c>
      <c r="L211" s="10">
        <v>125.15</v>
      </c>
    </row>
    <row r="212" spans="2:12" x14ac:dyDescent="0.25">
      <c r="B212" s="5" t="s">
        <v>11</v>
      </c>
      <c r="C212" s="12">
        <v>0.25</v>
      </c>
      <c r="D212" s="12">
        <v>0.25</v>
      </c>
      <c r="E212" s="9">
        <f>E208+E209+E210+E211</f>
        <v>13.059999999999999</v>
      </c>
      <c r="F212" s="38">
        <f t="shared" ref="F212:L212" si="32">F208+F209+F210+F211</f>
        <v>16.560000000000002</v>
      </c>
      <c r="G212" s="38">
        <f t="shared" si="32"/>
        <v>15.178000000000001</v>
      </c>
      <c r="H212" s="38">
        <f t="shared" si="32"/>
        <v>19.417999999999999</v>
      </c>
      <c r="I212" s="38">
        <f t="shared" si="32"/>
        <v>42.7</v>
      </c>
      <c r="J212" s="38">
        <f t="shared" si="32"/>
        <v>53.55</v>
      </c>
      <c r="K212" s="38">
        <f t="shared" si="32"/>
        <v>363.06999999999994</v>
      </c>
      <c r="L212" s="38">
        <f t="shared" si="32"/>
        <v>460.28</v>
      </c>
    </row>
    <row r="213" spans="2:12" x14ac:dyDescent="0.25">
      <c r="B213" s="1" t="s">
        <v>18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2:12" x14ac:dyDescent="0.25">
      <c r="B214" s="2" t="s">
        <v>54</v>
      </c>
      <c r="C214" s="10">
        <v>120</v>
      </c>
      <c r="D214" s="10">
        <v>150</v>
      </c>
      <c r="E214" s="10">
        <v>2.4300000000000002</v>
      </c>
      <c r="F214" s="10">
        <v>3.04</v>
      </c>
      <c r="G214" s="10">
        <v>4.4400000000000004</v>
      </c>
      <c r="H214" s="10">
        <v>5.05</v>
      </c>
      <c r="I214" s="10">
        <v>19</v>
      </c>
      <c r="J214" s="10">
        <v>23.75</v>
      </c>
      <c r="K214" s="10">
        <v>111.66</v>
      </c>
      <c r="L214" s="10">
        <v>139.58000000000001</v>
      </c>
    </row>
    <row r="215" spans="2:12" x14ac:dyDescent="0.25">
      <c r="B215" s="4" t="s">
        <v>89</v>
      </c>
      <c r="C215" s="10">
        <v>150</v>
      </c>
      <c r="D215" s="10">
        <v>200</v>
      </c>
      <c r="E215" s="10">
        <v>0.09</v>
      </c>
      <c r="F215" s="10">
        <v>0.11</v>
      </c>
      <c r="G215" s="10">
        <v>0.08</v>
      </c>
      <c r="H215" s="10">
        <v>0.11</v>
      </c>
      <c r="I215" s="10">
        <v>19.760000000000002</v>
      </c>
      <c r="J215" s="10">
        <v>26.34</v>
      </c>
      <c r="K215" s="10">
        <v>77.94</v>
      </c>
      <c r="L215" s="10">
        <v>103.91</v>
      </c>
    </row>
    <row r="216" spans="2:12" ht="17.25" customHeight="1" x14ac:dyDescent="0.25">
      <c r="B216" s="3" t="s">
        <v>11</v>
      </c>
      <c r="C216" s="12">
        <v>0.18</v>
      </c>
      <c r="D216" s="12">
        <v>0.17</v>
      </c>
      <c r="E216" s="9">
        <f>E214+E215</f>
        <v>2.52</v>
      </c>
      <c r="F216" s="9">
        <f t="shared" ref="F216:L216" si="33">F214+F215</f>
        <v>3.15</v>
      </c>
      <c r="G216" s="9">
        <f t="shared" si="33"/>
        <v>4.5200000000000005</v>
      </c>
      <c r="H216" s="9">
        <f t="shared" si="33"/>
        <v>5.16</v>
      </c>
      <c r="I216" s="9">
        <f t="shared" si="33"/>
        <v>38.760000000000005</v>
      </c>
      <c r="J216" s="9">
        <f t="shared" si="33"/>
        <v>50.09</v>
      </c>
      <c r="K216" s="9">
        <f t="shared" si="33"/>
        <v>189.6</v>
      </c>
      <c r="L216" s="9">
        <f t="shared" si="33"/>
        <v>243.49</v>
      </c>
    </row>
    <row r="217" spans="2:12" x14ac:dyDescent="0.25">
      <c r="B217" s="3" t="s">
        <v>20</v>
      </c>
      <c r="C217" s="12">
        <v>1</v>
      </c>
      <c r="D217" s="12">
        <v>1</v>
      </c>
      <c r="E217" s="9">
        <f t="shared" ref="E217:L217" si="34">E197+E206+E212+E216</f>
        <v>39.51</v>
      </c>
      <c r="F217" s="9">
        <f t="shared" si="34"/>
        <v>55.04</v>
      </c>
      <c r="G217" s="9">
        <f t="shared" si="34"/>
        <v>42.568000000000005</v>
      </c>
      <c r="H217" s="9">
        <f t="shared" si="34"/>
        <v>55.177999999999997</v>
      </c>
      <c r="I217" s="9">
        <f t="shared" si="34"/>
        <v>194.29000000000002</v>
      </c>
      <c r="J217" s="9">
        <f t="shared" si="34"/>
        <v>254.10999999999999</v>
      </c>
      <c r="K217" s="9">
        <f t="shared" si="34"/>
        <v>1284.3199999999997</v>
      </c>
      <c r="L217" s="9">
        <f t="shared" si="34"/>
        <v>1704.91</v>
      </c>
    </row>
    <row r="218" spans="2:12" x14ac:dyDescent="0.25">
      <c r="B218" s="3" t="s">
        <v>21</v>
      </c>
      <c r="C218" s="13"/>
      <c r="D218" s="13"/>
      <c r="E218" s="9">
        <v>1</v>
      </c>
      <c r="F218" s="9">
        <v>1</v>
      </c>
      <c r="G218" s="8">
        <f>G217/E217</f>
        <v>1.0773981270564417</v>
      </c>
      <c r="H218" s="8">
        <f>H217/F217</f>
        <v>1.0025072674418605</v>
      </c>
      <c r="I218" s="8">
        <f>I217/E217</f>
        <v>4.9174892432295625</v>
      </c>
      <c r="J218" s="8">
        <f>J217/F217</f>
        <v>4.6168241279069768</v>
      </c>
      <c r="K218" s="9"/>
      <c r="L218" s="9"/>
    </row>
    <row r="219" spans="2:12" ht="15" customHeight="1" x14ac:dyDescent="0.25">
      <c r="B219" s="40" t="s">
        <v>35</v>
      </c>
      <c r="C219" s="40"/>
      <c r="D219" s="40"/>
      <c r="E219" s="40"/>
      <c r="F219" s="40"/>
      <c r="G219" s="40"/>
      <c r="H219" s="40"/>
      <c r="I219" s="40"/>
      <c r="J219" s="40"/>
      <c r="K219" s="40"/>
      <c r="L219" s="40"/>
    </row>
    <row r="220" spans="2:12" ht="15" customHeight="1" x14ac:dyDescent="0.25">
      <c r="B220" s="40" t="s">
        <v>53</v>
      </c>
      <c r="C220" s="40"/>
      <c r="D220" s="40"/>
      <c r="E220" s="40"/>
      <c r="F220" s="40"/>
      <c r="G220" s="40"/>
      <c r="H220" s="40"/>
      <c r="I220" s="40"/>
      <c r="J220" s="40"/>
      <c r="K220" s="40"/>
      <c r="L220" s="40"/>
    </row>
    <row r="221" spans="2:12" ht="11.25" customHeight="1" x14ac:dyDescent="0.25">
      <c r="B221" s="41" t="s">
        <v>0</v>
      </c>
      <c r="C221" s="42" t="s">
        <v>1</v>
      </c>
      <c r="D221" s="42"/>
      <c r="E221" s="42" t="s">
        <v>2</v>
      </c>
      <c r="F221" s="42"/>
      <c r="G221" s="42" t="s">
        <v>3</v>
      </c>
      <c r="H221" s="42"/>
      <c r="I221" s="42" t="s">
        <v>4</v>
      </c>
      <c r="J221" s="42"/>
      <c r="K221" s="42" t="s">
        <v>5</v>
      </c>
      <c r="L221" s="42"/>
    </row>
    <row r="222" spans="2:12" ht="11.25" customHeight="1" x14ac:dyDescent="0.25">
      <c r="B222" s="41"/>
      <c r="C222" s="9" t="s">
        <v>6</v>
      </c>
      <c r="D222" s="9" t="s">
        <v>7</v>
      </c>
      <c r="E222" s="9" t="s">
        <v>6</v>
      </c>
      <c r="F222" s="9" t="s">
        <v>7</v>
      </c>
      <c r="G222" s="9" t="s">
        <v>6</v>
      </c>
      <c r="H222" s="9" t="s">
        <v>7</v>
      </c>
      <c r="I222" s="9" t="s">
        <v>6</v>
      </c>
      <c r="J222" s="9" t="s">
        <v>7</v>
      </c>
      <c r="K222" s="9" t="s">
        <v>6</v>
      </c>
      <c r="L222" s="9" t="s">
        <v>7</v>
      </c>
    </row>
    <row r="223" spans="2:12" ht="11.25" customHeight="1" x14ac:dyDescent="0.25">
      <c r="B223" s="1" t="s">
        <v>8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2:12" x14ac:dyDescent="0.25">
      <c r="B224" s="2" t="s">
        <v>39</v>
      </c>
      <c r="C224" s="10">
        <v>130</v>
      </c>
      <c r="D224" s="10">
        <v>140</v>
      </c>
      <c r="E224" s="10">
        <v>3.99</v>
      </c>
      <c r="F224" s="10">
        <v>4.3</v>
      </c>
      <c r="G224" s="10">
        <v>4.51</v>
      </c>
      <c r="H224" s="10">
        <v>4.8600000000000003</v>
      </c>
      <c r="I224" s="10">
        <v>18.39</v>
      </c>
      <c r="J224" s="10">
        <v>19.809999999999999</v>
      </c>
      <c r="K224" s="10">
        <v>131.4</v>
      </c>
      <c r="L224" s="10">
        <v>141.49</v>
      </c>
    </row>
    <row r="225" spans="2:12" x14ac:dyDescent="0.25">
      <c r="B225" s="2" t="s">
        <v>41</v>
      </c>
      <c r="C225" s="10" t="s">
        <v>42</v>
      </c>
      <c r="D225" s="10" t="s">
        <v>43</v>
      </c>
      <c r="E225" s="10">
        <v>0.08</v>
      </c>
      <c r="F225" s="10">
        <v>0.1</v>
      </c>
      <c r="G225" s="10">
        <v>0.02</v>
      </c>
      <c r="H225" s="10">
        <v>0.02</v>
      </c>
      <c r="I225" s="10">
        <v>7.65</v>
      </c>
      <c r="J225" s="10">
        <v>10.199999999999999</v>
      </c>
      <c r="K225" s="10">
        <v>31.82</v>
      </c>
      <c r="L225" s="10">
        <v>42.53</v>
      </c>
    </row>
    <row r="226" spans="2:12" x14ac:dyDescent="0.25">
      <c r="B226" s="2" t="s">
        <v>26</v>
      </c>
      <c r="C226" s="10">
        <v>25</v>
      </c>
      <c r="D226" s="10">
        <v>35</v>
      </c>
      <c r="E226" s="10">
        <v>3.51</v>
      </c>
      <c r="F226" s="10">
        <v>4.0999999999999996</v>
      </c>
      <c r="G226" s="10">
        <v>5.27</v>
      </c>
      <c r="H226" s="10">
        <v>6.14</v>
      </c>
      <c r="I226" s="10">
        <v>8.69</v>
      </c>
      <c r="J226" s="10">
        <v>10.130000000000001</v>
      </c>
      <c r="K226" s="10">
        <v>97.86</v>
      </c>
      <c r="L226" s="10">
        <v>114.17</v>
      </c>
    </row>
    <row r="227" spans="2:12" x14ac:dyDescent="0.25">
      <c r="B227" s="3" t="s">
        <v>11</v>
      </c>
      <c r="C227" s="12">
        <v>0.22</v>
      </c>
      <c r="D227" s="12">
        <v>0.23</v>
      </c>
      <c r="E227" s="9">
        <f>E224+E225+E226</f>
        <v>7.58</v>
      </c>
      <c r="F227" s="9">
        <f t="shared" ref="F227:L227" si="35">F224+F225+F226</f>
        <v>8.5</v>
      </c>
      <c r="G227" s="9">
        <f t="shared" si="35"/>
        <v>9.7999999999999989</v>
      </c>
      <c r="H227" s="9">
        <f t="shared" si="35"/>
        <v>11.02</v>
      </c>
      <c r="I227" s="9">
        <f t="shared" si="35"/>
        <v>34.729999999999997</v>
      </c>
      <c r="J227" s="9">
        <f t="shared" si="35"/>
        <v>40.14</v>
      </c>
      <c r="K227" s="9">
        <f t="shared" si="35"/>
        <v>261.08</v>
      </c>
      <c r="L227" s="9">
        <f t="shared" si="35"/>
        <v>298.19</v>
      </c>
    </row>
    <row r="228" spans="2:12" x14ac:dyDescent="0.25">
      <c r="B228" s="1" t="s">
        <v>12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2:12" x14ac:dyDescent="0.25">
      <c r="B229" s="20" t="s">
        <v>137</v>
      </c>
      <c r="C229" s="21">
        <v>30</v>
      </c>
      <c r="D229" s="21">
        <v>40</v>
      </c>
      <c r="E229" s="10">
        <v>0.37</v>
      </c>
      <c r="F229" s="10">
        <v>0.5</v>
      </c>
      <c r="G229" s="10">
        <v>3.04</v>
      </c>
      <c r="H229" s="10">
        <v>4.0599999999999996</v>
      </c>
      <c r="I229" s="10">
        <v>2.31</v>
      </c>
      <c r="J229" s="10">
        <v>3.09</v>
      </c>
      <c r="K229" s="10">
        <v>38.65</v>
      </c>
      <c r="L229" s="10">
        <v>51.54</v>
      </c>
    </row>
    <row r="230" spans="2:12" x14ac:dyDescent="0.25">
      <c r="B230" s="4" t="s">
        <v>80</v>
      </c>
      <c r="C230" s="10">
        <v>150</v>
      </c>
      <c r="D230" s="10"/>
      <c r="E230" s="10">
        <v>1.37</v>
      </c>
      <c r="F230" s="10"/>
      <c r="G230" s="10">
        <v>2.57</v>
      </c>
      <c r="H230" s="10"/>
      <c r="I230" s="10">
        <v>7.87</v>
      </c>
      <c r="J230" s="10"/>
      <c r="K230" s="10">
        <v>60.29</v>
      </c>
      <c r="L230" s="10"/>
    </row>
    <row r="231" spans="2:12" ht="25.5" x14ac:dyDescent="0.25">
      <c r="B231" s="23" t="s">
        <v>81</v>
      </c>
      <c r="C231" s="10"/>
      <c r="D231" s="10" t="s">
        <v>79</v>
      </c>
      <c r="E231" s="10"/>
      <c r="F231" s="10">
        <v>8.84</v>
      </c>
      <c r="G231" s="10"/>
      <c r="H231" s="10">
        <v>4.3499999999999996</v>
      </c>
      <c r="I231" s="10"/>
      <c r="J231" s="10">
        <v>15.97</v>
      </c>
      <c r="K231" s="10"/>
      <c r="L231" s="10">
        <v>139.84</v>
      </c>
    </row>
    <row r="232" spans="2:12" x14ac:dyDescent="0.25">
      <c r="B232" s="4" t="s">
        <v>138</v>
      </c>
      <c r="C232" s="10">
        <v>60</v>
      </c>
      <c r="D232" s="10">
        <v>70</v>
      </c>
      <c r="E232" s="10">
        <v>10.42</v>
      </c>
      <c r="F232" s="10">
        <v>14.57</v>
      </c>
      <c r="G232" s="10">
        <v>11.42</v>
      </c>
      <c r="H232" s="10">
        <v>16.16</v>
      </c>
      <c r="I232" s="10">
        <v>3.38</v>
      </c>
      <c r="J232" s="10">
        <v>4.71</v>
      </c>
      <c r="K232" s="10">
        <v>158.27000000000001</v>
      </c>
      <c r="L232" s="10">
        <v>223.09</v>
      </c>
    </row>
    <row r="233" spans="2:12" x14ac:dyDescent="0.25">
      <c r="B233" s="26" t="s">
        <v>13</v>
      </c>
      <c r="C233" s="10">
        <v>100</v>
      </c>
      <c r="D233" s="10">
        <v>130</v>
      </c>
      <c r="E233" s="14">
        <v>1.84</v>
      </c>
      <c r="F233" s="14">
        <v>2.41</v>
      </c>
      <c r="G233" s="14">
        <v>1.83</v>
      </c>
      <c r="H233" s="14">
        <v>2.37</v>
      </c>
      <c r="I233" s="14">
        <v>11.55</v>
      </c>
      <c r="J233" s="14">
        <v>15.01</v>
      </c>
      <c r="K233" s="14">
        <v>74.05</v>
      </c>
      <c r="L233" s="14">
        <v>96.25</v>
      </c>
    </row>
    <row r="234" spans="2:12" x14ac:dyDescent="0.25">
      <c r="B234" s="25" t="s">
        <v>65</v>
      </c>
      <c r="C234" s="14">
        <v>150</v>
      </c>
      <c r="D234" s="14">
        <v>200</v>
      </c>
      <c r="E234" s="10">
        <v>0.33</v>
      </c>
      <c r="F234" s="10">
        <v>0.43</v>
      </c>
      <c r="G234" s="10">
        <v>0.05</v>
      </c>
      <c r="H234" s="10">
        <v>0.06</v>
      </c>
      <c r="I234" s="10">
        <v>26.78</v>
      </c>
      <c r="J234" s="10">
        <v>35.700000000000003</v>
      </c>
      <c r="K234" s="10">
        <v>110.33</v>
      </c>
      <c r="L234" s="10">
        <v>147.1</v>
      </c>
    </row>
    <row r="235" spans="2:12" x14ac:dyDescent="0.25">
      <c r="B235" s="4" t="s">
        <v>55</v>
      </c>
      <c r="C235" s="10">
        <v>40</v>
      </c>
      <c r="D235" s="10">
        <v>60</v>
      </c>
      <c r="E235" s="10">
        <v>2.64</v>
      </c>
      <c r="F235" s="10">
        <v>3.96</v>
      </c>
      <c r="G235" s="10">
        <v>0.48</v>
      </c>
      <c r="H235" s="10">
        <v>0.72</v>
      </c>
      <c r="I235" s="10">
        <v>13.36</v>
      </c>
      <c r="J235" s="10">
        <v>20.04</v>
      </c>
      <c r="K235" s="10">
        <v>69.599999999999994</v>
      </c>
      <c r="L235" s="10">
        <v>104.4</v>
      </c>
    </row>
    <row r="236" spans="2:12" x14ac:dyDescent="0.25">
      <c r="B236" s="3" t="s">
        <v>11</v>
      </c>
      <c r="C236" s="12">
        <v>0.35</v>
      </c>
      <c r="D236" s="12">
        <v>0.35</v>
      </c>
      <c r="E236" s="9">
        <f>E229+E230+E231+E232+E233+E234+E235</f>
        <v>16.97</v>
      </c>
      <c r="F236" s="9">
        <f t="shared" ref="F236:L236" si="36">F229+F230+F231+F232+F233+F234+F235</f>
        <v>30.71</v>
      </c>
      <c r="G236" s="9">
        <f t="shared" si="36"/>
        <v>19.39</v>
      </c>
      <c r="H236" s="9">
        <f t="shared" si="36"/>
        <v>27.72</v>
      </c>
      <c r="I236" s="9">
        <f t="shared" si="36"/>
        <v>65.25</v>
      </c>
      <c r="J236" s="9">
        <f t="shared" si="36"/>
        <v>94.52000000000001</v>
      </c>
      <c r="K236" s="9">
        <f t="shared" si="36"/>
        <v>511.19000000000005</v>
      </c>
      <c r="L236" s="9">
        <f t="shared" si="36"/>
        <v>762.22</v>
      </c>
    </row>
    <row r="237" spans="2:12" x14ac:dyDescent="0.25">
      <c r="B237" s="1" t="s">
        <v>15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2:12" x14ac:dyDescent="0.25">
      <c r="B238" s="2" t="s">
        <v>102</v>
      </c>
      <c r="C238" s="21" t="s">
        <v>96</v>
      </c>
      <c r="D238" s="10" t="s">
        <v>98</v>
      </c>
      <c r="E238" s="10">
        <v>16.79</v>
      </c>
      <c r="F238" s="10">
        <v>20.98</v>
      </c>
      <c r="G238" s="10">
        <v>14.77</v>
      </c>
      <c r="H238" s="10">
        <v>18.46</v>
      </c>
      <c r="I238" s="10">
        <v>27.11</v>
      </c>
      <c r="J238" s="10">
        <v>33.880000000000003</v>
      </c>
      <c r="K238" s="10">
        <v>284.66000000000003</v>
      </c>
      <c r="L238" s="10">
        <v>363.32</v>
      </c>
    </row>
    <row r="239" spans="2:12" x14ac:dyDescent="0.25">
      <c r="B239" s="4" t="s">
        <v>30</v>
      </c>
      <c r="C239" s="10">
        <v>130</v>
      </c>
      <c r="D239" s="10">
        <v>200</v>
      </c>
      <c r="E239" s="10">
        <v>2.2400000000000002</v>
      </c>
      <c r="F239" s="10">
        <v>3.45</v>
      </c>
      <c r="G239" s="10">
        <v>1.77</v>
      </c>
      <c r="H239" s="10">
        <v>2.73</v>
      </c>
      <c r="I239" s="10">
        <v>14.72</v>
      </c>
      <c r="J239" s="10">
        <v>22.65</v>
      </c>
      <c r="K239" s="10">
        <v>85.03</v>
      </c>
      <c r="L239" s="10">
        <v>130.82</v>
      </c>
    </row>
    <row r="240" spans="2:12" x14ac:dyDescent="0.25">
      <c r="B240" s="2" t="s">
        <v>25</v>
      </c>
      <c r="C240" s="10">
        <v>15</v>
      </c>
      <c r="D240" s="10">
        <v>25</v>
      </c>
      <c r="E240" s="10">
        <v>1.56</v>
      </c>
      <c r="F240" s="10">
        <v>2.6</v>
      </c>
      <c r="G240" s="10">
        <v>0.51</v>
      </c>
      <c r="H240" s="10">
        <v>0.85</v>
      </c>
      <c r="I240" s="10">
        <v>7.42</v>
      </c>
      <c r="J240" s="10">
        <v>12.3</v>
      </c>
      <c r="K240" s="10">
        <v>40.5</v>
      </c>
      <c r="L240" s="10">
        <v>67.5</v>
      </c>
    </row>
    <row r="241" spans="2:12" x14ac:dyDescent="0.25">
      <c r="B241" s="2" t="s">
        <v>17</v>
      </c>
      <c r="C241" s="10">
        <v>100</v>
      </c>
      <c r="D241" s="10">
        <v>140</v>
      </c>
      <c r="E241" s="10">
        <v>0.4</v>
      </c>
      <c r="F241" s="10">
        <v>0.56000000000000005</v>
      </c>
      <c r="G241" s="10">
        <v>0.4</v>
      </c>
      <c r="H241" s="10">
        <v>0.56000000000000005</v>
      </c>
      <c r="I241" s="10">
        <v>9.8000000000000007</v>
      </c>
      <c r="J241" s="10">
        <v>13.72</v>
      </c>
      <c r="K241" s="10">
        <v>47</v>
      </c>
      <c r="L241" s="10">
        <v>65.8</v>
      </c>
    </row>
    <row r="242" spans="2:12" x14ac:dyDescent="0.25">
      <c r="B242" s="3" t="s">
        <v>11</v>
      </c>
      <c r="C242" s="12">
        <v>0.25</v>
      </c>
      <c r="D242" s="12">
        <v>0.25</v>
      </c>
      <c r="E242" s="9">
        <f>E238+E239+E240+E241</f>
        <v>20.99</v>
      </c>
      <c r="F242" s="9">
        <f t="shared" ref="F242:L242" si="37">F238+F239+F240+F241</f>
        <v>27.59</v>
      </c>
      <c r="G242" s="9">
        <f t="shared" si="37"/>
        <v>17.45</v>
      </c>
      <c r="H242" s="9">
        <f t="shared" si="37"/>
        <v>22.6</v>
      </c>
      <c r="I242" s="9">
        <f t="shared" si="37"/>
        <v>59.05</v>
      </c>
      <c r="J242" s="9">
        <f t="shared" si="37"/>
        <v>82.55</v>
      </c>
      <c r="K242" s="9">
        <f t="shared" si="37"/>
        <v>457.19000000000005</v>
      </c>
      <c r="L242" s="9">
        <f t="shared" si="37"/>
        <v>627.43999999999994</v>
      </c>
    </row>
    <row r="243" spans="2:12" ht="17.25" customHeight="1" x14ac:dyDescent="0.25">
      <c r="B243" s="1" t="s">
        <v>18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2:12" ht="13.5" customHeight="1" x14ac:dyDescent="0.25">
      <c r="B244" s="2" t="s">
        <v>74</v>
      </c>
      <c r="C244" s="10">
        <v>90</v>
      </c>
      <c r="D244" s="10">
        <v>120</v>
      </c>
      <c r="E244" s="10">
        <v>6.9</v>
      </c>
      <c r="F244" s="10">
        <v>9.2100000000000009</v>
      </c>
      <c r="G244" s="10">
        <v>4.16</v>
      </c>
      <c r="H244" s="10">
        <v>5.54</v>
      </c>
      <c r="I244" s="10">
        <v>13.73</v>
      </c>
      <c r="J244" s="10">
        <v>18.3</v>
      </c>
      <c r="K244" s="10">
        <v>123.8</v>
      </c>
      <c r="L244" s="10">
        <v>165.06</v>
      </c>
    </row>
    <row r="245" spans="2:12" x14ac:dyDescent="0.25">
      <c r="B245" s="2" t="s">
        <v>85</v>
      </c>
      <c r="C245" s="10">
        <v>150</v>
      </c>
      <c r="D245" s="10">
        <v>200</v>
      </c>
      <c r="E245" s="10">
        <v>0.02</v>
      </c>
      <c r="F245" s="10">
        <v>0.03</v>
      </c>
      <c r="G245" s="10">
        <v>0.01</v>
      </c>
      <c r="H245" s="10">
        <v>0.01</v>
      </c>
      <c r="I245" s="10">
        <v>6.76</v>
      </c>
      <c r="J245" s="10">
        <v>9.01</v>
      </c>
      <c r="K245" s="10">
        <v>106.6</v>
      </c>
      <c r="L245" s="10">
        <v>142.13</v>
      </c>
    </row>
    <row r="246" spans="2:12" x14ac:dyDescent="0.25">
      <c r="B246" s="3" t="s">
        <v>11</v>
      </c>
      <c r="C246" s="12">
        <v>0.18</v>
      </c>
      <c r="D246" s="12">
        <v>0.17</v>
      </c>
      <c r="E246" s="9">
        <f>E244+E245</f>
        <v>6.92</v>
      </c>
      <c r="F246" s="9">
        <f t="shared" ref="F246:L246" si="38">F244+F245</f>
        <v>9.24</v>
      </c>
      <c r="G246" s="9">
        <f t="shared" si="38"/>
        <v>4.17</v>
      </c>
      <c r="H246" s="9">
        <f t="shared" si="38"/>
        <v>5.55</v>
      </c>
      <c r="I246" s="9">
        <f t="shared" si="38"/>
        <v>20.490000000000002</v>
      </c>
      <c r="J246" s="9">
        <f t="shared" si="38"/>
        <v>27.310000000000002</v>
      </c>
      <c r="K246" s="9">
        <f t="shared" si="38"/>
        <v>230.39999999999998</v>
      </c>
      <c r="L246" s="9">
        <f t="shared" si="38"/>
        <v>307.19</v>
      </c>
    </row>
    <row r="247" spans="2:12" x14ac:dyDescent="0.25">
      <c r="B247" s="3" t="s">
        <v>20</v>
      </c>
      <c r="C247" s="12">
        <v>1</v>
      </c>
      <c r="D247" s="12">
        <v>1</v>
      </c>
      <c r="E247" s="34">
        <f>E227+E236+E242+E246</f>
        <v>52.459999999999994</v>
      </c>
      <c r="F247" s="34">
        <f t="shared" ref="F247:L247" si="39">F227+F236+F242+F246</f>
        <v>76.039999999999992</v>
      </c>
      <c r="G247" s="34">
        <f t="shared" si="39"/>
        <v>50.81</v>
      </c>
      <c r="H247" s="34">
        <f t="shared" si="39"/>
        <v>66.89</v>
      </c>
      <c r="I247" s="34">
        <f t="shared" si="39"/>
        <v>179.51999999999998</v>
      </c>
      <c r="J247" s="34">
        <f t="shared" si="39"/>
        <v>244.52000000000004</v>
      </c>
      <c r="K247" s="34">
        <f t="shared" si="39"/>
        <v>1459.8600000000001</v>
      </c>
      <c r="L247" s="34">
        <f t="shared" si="39"/>
        <v>1995.04</v>
      </c>
    </row>
    <row r="248" spans="2:12" x14ac:dyDescent="0.25">
      <c r="B248" s="3" t="s">
        <v>21</v>
      </c>
      <c r="C248" s="13"/>
      <c r="D248" s="13"/>
      <c r="E248" s="9">
        <v>1</v>
      </c>
      <c r="F248" s="9">
        <v>1</v>
      </c>
      <c r="G248" s="8">
        <f>G247/E247</f>
        <v>0.96854746473503639</v>
      </c>
      <c r="H248" s="8">
        <f>H247/F247</f>
        <v>0.87966859547606535</v>
      </c>
      <c r="I248" s="8">
        <f>I247/E247</f>
        <v>3.4220358368280595</v>
      </c>
      <c r="J248" s="8">
        <f>J247/F247</f>
        <v>3.2156759600210423</v>
      </c>
      <c r="K248" s="9"/>
      <c r="L248" s="9"/>
    </row>
    <row r="249" spans="2:12" x14ac:dyDescent="0.25">
      <c r="B249" s="40" t="s">
        <v>38</v>
      </c>
      <c r="C249" s="40"/>
      <c r="D249" s="40"/>
      <c r="E249" s="40"/>
      <c r="F249" s="40"/>
      <c r="G249" s="40"/>
      <c r="H249" s="40"/>
      <c r="I249" s="40"/>
      <c r="J249" s="40"/>
      <c r="K249" s="40"/>
      <c r="L249" s="40"/>
    </row>
    <row r="250" spans="2:12" x14ac:dyDescent="0.25">
      <c r="B250" s="39" t="s">
        <v>53</v>
      </c>
      <c r="C250" s="39"/>
      <c r="D250" s="39"/>
      <c r="E250" s="39"/>
      <c r="F250" s="39"/>
      <c r="G250" s="39"/>
      <c r="H250" s="39"/>
      <c r="I250" s="39"/>
      <c r="J250" s="39"/>
      <c r="K250" s="39"/>
      <c r="L250" s="39"/>
    </row>
    <row r="251" spans="2:12" x14ac:dyDescent="0.25">
      <c r="B251" s="41" t="s">
        <v>0</v>
      </c>
      <c r="C251" s="42" t="s">
        <v>1</v>
      </c>
      <c r="D251" s="42"/>
      <c r="E251" s="42" t="s">
        <v>2</v>
      </c>
      <c r="F251" s="42"/>
      <c r="G251" s="42" t="s">
        <v>3</v>
      </c>
      <c r="H251" s="42"/>
      <c r="I251" s="42" t="s">
        <v>4</v>
      </c>
      <c r="J251" s="42"/>
      <c r="K251" s="42" t="s">
        <v>5</v>
      </c>
      <c r="L251" s="42"/>
    </row>
    <row r="252" spans="2:12" x14ac:dyDescent="0.25">
      <c r="B252" s="41"/>
      <c r="C252" s="9" t="s">
        <v>6</v>
      </c>
      <c r="D252" s="9" t="s">
        <v>7</v>
      </c>
      <c r="E252" s="9" t="s">
        <v>6</v>
      </c>
      <c r="F252" s="9" t="s">
        <v>7</v>
      </c>
      <c r="G252" s="9" t="s">
        <v>6</v>
      </c>
      <c r="H252" s="9" t="s">
        <v>7</v>
      </c>
      <c r="I252" s="9" t="s">
        <v>6</v>
      </c>
      <c r="J252" s="9" t="s">
        <v>7</v>
      </c>
      <c r="K252" s="9" t="s">
        <v>6</v>
      </c>
      <c r="L252" s="9" t="s">
        <v>7</v>
      </c>
    </row>
    <row r="253" spans="2:12" x14ac:dyDescent="0.25">
      <c r="B253" s="1" t="s">
        <v>8</v>
      </c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2:12" x14ac:dyDescent="0.25">
      <c r="B254" s="2" t="s">
        <v>29</v>
      </c>
      <c r="C254" s="10">
        <v>130</v>
      </c>
      <c r="D254" s="10">
        <v>140</v>
      </c>
      <c r="E254" s="10">
        <v>5.33</v>
      </c>
      <c r="F254" s="10">
        <v>5.74</v>
      </c>
      <c r="G254" s="10">
        <v>5.32</v>
      </c>
      <c r="H254" s="10">
        <v>5.73</v>
      </c>
      <c r="I254" s="10">
        <v>23.87</v>
      </c>
      <c r="J254" s="10">
        <v>25.71</v>
      </c>
      <c r="K254" s="10">
        <v>111.04</v>
      </c>
      <c r="L254" s="10">
        <v>119.6</v>
      </c>
    </row>
    <row r="255" spans="2:12" x14ac:dyDescent="0.25">
      <c r="B255" s="2" t="s">
        <v>72</v>
      </c>
      <c r="C255" s="10">
        <v>130</v>
      </c>
      <c r="D255" s="10">
        <v>200</v>
      </c>
      <c r="E255" s="10">
        <v>2.29</v>
      </c>
      <c r="F255" s="10">
        <v>3.52</v>
      </c>
      <c r="G255" s="10">
        <v>1.71</v>
      </c>
      <c r="H255" s="10">
        <v>2.63</v>
      </c>
      <c r="I255" s="10">
        <v>14.77</v>
      </c>
      <c r="J255" s="10">
        <v>22.73</v>
      </c>
      <c r="K255" s="10">
        <v>84.3</v>
      </c>
      <c r="L255" s="10">
        <v>129.69</v>
      </c>
    </row>
    <row r="256" spans="2:12" x14ac:dyDescent="0.25">
      <c r="B256" s="2" t="s">
        <v>31</v>
      </c>
      <c r="C256" s="10">
        <v>25</v>
      </c>
      <c r="D256" s="10">
        <v>35</v>
      </c>
      <c r="E256" s="10">
        <v>2.2599999999999998</v>
      </c>
      <c r="F256" s="10">
        <v>3.16</v>
      </c>
      <c r="G256" s="10">
        <v>3.32</v>
      </c>
      <c r="H256" s="10">
        <v>4.6500000000000004</v>
      </c>
      <c r="I256" s="10">
        <v>10.66</v>
      </c>
      <c r="J256" s="10">
        <v>14.95</v>
      </c>
      <c r="K256" s="10">
        <v>81.459999999999994</v>
      </c>
      <c r="L256" s="10">
        <v>114.05</v>
      </c>
    </row>
    <row r="257" spans="2:15" x14ac:dyDescent="0.25">
      <c r="B257" s="2" t="s">
        <v>17</v>
      </c>
      <c r="C257" s="10">
        <v>100</v>
      </c>
      <c r="D257" s="10">
        <v>140</v>
      </c>
      <c r="E257" s="10">
        <v>0.4</v>
      </c>
      <c r="F257" s="10">
        <v>0.56000000000000005</v>
      </c>
      <c r="G257" s="10">
        <v>0.4</v>
      </c>
      <c r="H257" s="10">
        <v>0.56000000000000005</v>
      </c>
      <c r="I257" s="10">
        <v>9.8000000000000007</v>
      </c>
      <c r="J257" s="10">
        <v>13.72</v>
      </c>
      <c r="K257" s="10">
        <v>47</v>
      </c>
      <c r="L257" s="10">
        <v>65.8</v>
      </c>
    </row>
    <row r="258" spans="2:15" x14ac:dyDescent="0.25">
      <c r="B258" s="3" t="s">
        <v>11</v>
      </c>
      <c r="C258" s="12">
        <v>0.23</v>
      </c>
      <c r="D258" s="12">
        <v>0.25</v>
      </c>
      <c r="E258" s="9">
        <f>E254+E255+E256+E257</f>
        <v>10.28</v>
      </c>
      <c r="F258" s="9">
        <f t="shared" ref="F258:L258" si="40">F254+F255+F256+F257</f>
        <v>12.98</v>
      </c>
      <c r="G258" s="9">
        <f t="shared" si="40"/>
        <v>10.75</v>
      </c>
      <c r="H258" s="9">
        <f t="shared" si="40"/>
        <v>13.57</v>
      </c>
      <c r="I258" s="9">
        <f t="shared" si="40"/>
        <v>59.099999999999994</v>
      </c>
      <c r="J258" s="9">
        <f t="shared" si="40"/>
        <v>77.11</v>
      </c>
      <c r="K258" s="9">
        <f t="shared" si="40"/>
        <v>323.8</v>
      </c>
      <c r="L258" s="9">
        <f t="shared" si="40"/>
        <v>429.14</v>
      </c>
    </row>
    <row r="259" spans="2:15" x14ac:dyDescent="0.25">
      <c r="B259" s="1" t="s">
        <v>12</v>
      </c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2:15" x14ac:dyDescent="0.25">
      <c r="B260" s="28" t="s">
        <v>125</v>
      </c>
      <c r="C260" s="10">
        <v>30</v>
      </c>
      <c r="D260" s="10">
        <v>40</v>
      </c>
      <c r="E260" s="14">
        <v>0.53</v>
      </c>
      <c r="F260" s="14">
        <v>0.71</v>
      </c>
      <c r="G260" s="14">
        <v>2.73</v>
      </c>
      <c r="H260" s="14">
        <v>3.64</v>
      </c>
      <c r="I260" s="14">
        <v>1.98</v>
      </c>
      <c r="J260" s="14">
        <v>2.64</v>
      </c>
      <c r="K260" s="14">
        <v>34.58</v>
      </c>
      <c r="L260" s="14">
        <v>46.11</v>
      </c>
    </row>
    <row r="261" spans="2:15" x14ac:dyDescent="0.25">
      <c r="B261" s="26" t="s">
        <v>139</v>
      </c>
      <c r="C261" s="21">
        <v>150</v>
      </c>
      <c r="D261" s="21">
        <v>200</v>
      </c>
      <c r="E261" s="10">
        <v>4.3600000000000003</v>
      </c>
      <c r="F261" s="10">
        <v>5.81</v>
      </c>
      <c r="G261" s="10">
        <v>3.85</v>
      </c>
      <c r="H261" s="10">
        <v>5.13</v>
      </c>
      <c r="I261" s="10">
        <v>15.15</v>
      </c>
      <c r="J261" s="10">
        <v>20.2</v>
      </c>
      <c r="K261" s="10">
        <v>113.68</v>
      </c>
      <c r="L261" s="10">
        <v>151.57</v>
      </c>
    </row>
    <row r="262" spans="2:15" x14ac:dyDescent="0.25">
      <c r="B262" s="26" t="s">
        <v>103</v>
      </c>
      <c r="C262" s="21">
        <v>50</v>
      </c>
      <c r="D262" s="21">
        <v>60</v>
      </c>
      <c r="E262" s="14">
        <v>9.51</v>
      </c>
      <c r="F262" s="14">
        <v>11.41</v>
      </c>
      <c r="G262" s="14">
        <v>14.06</v>
      </c>
      <c r="H262" s="14">
        <v>16.87</v>
      </c>
      <c r="I262" s="14">
        <v>1.85</v>
      </c>
      <c r="J262" s="14">
        <v>2.2200000000000002</v>
      </c>
      <c r="K262" s="14">
        <v>174.74</v>
      </c>
      <c r="L262" s="14">
        <v>209.68</v>
      </c>
    </row>
    <row r="263" spans="2:15" x14ac:dyDescent="0.25">
      <c r="B263" s="4" t="s">
        <v>104</v>
      </c>
      <c r="C263" s="10">
        <v>100</v>
      </c>
      <c r="D263" s="10">
        <v>130</v>
      </c>
      <c r="E263" s="10">
        <v>3.16</v>
      </c>
      <c r="F263" s="10">
        <v>4.0999999999999996</v>
      </c>
      <c r="G263" s="10">
        <v>2.72</v>
      </c>
      <c r="H263" s="10">
        <v>3.53</v>
      </c>
      <c r="I263" s="10">
        <v>21.35</v>
      </c>
      <c r="J263" s="10">
        <v>27.75</v>
      </c>
      <c r="K263" s="10">
        <v>125.34</v>
      </c>
      <c r="L263" s="10">
        <v>162.94</v>
      </c>
    </row>
    <row r="264" spans="2:15" x14ac:dyDescent="0.25">
      <c r="B264" s="26" t="s">
        <v>82</v>
      </c>
      <c r="C264" s="21">
        <v>150</v>
      </c>
      <c r="D264" s="10">
        <v>200</v>
      </c>
      <c r="E264" s="10">
        <v>0.24</v>
      </c>
      <c r="F264" s="10">
        <v>0.32</v>
      </c>
      <c r="G264" s="10">
        <v>0</v>
      </c>
      <c r="H264" s="10">
        <v>0</v>
      </c>
      <c r="I264" s="10">
        <v>17.66</v>
      </c>
      <c r="J264" s="10">
        <v>23.55</v>
      </c>
      <c r="K264" s="10">
        <v>68.63</v>
      </c>
      <c r="L264" s="10">
        <v>91.51</v>
      </c>
    </row>
    <row r="265" spans="2:15" x14ac:dyDescent="0.25">
      <c r="B265" s="4" t="s">
        <v>14</v>
      </c>
      <c r="C265" s="10">
        <v>40</v>
      </c>
      <c r="D265" s="10">
        <v>60</v>
      </c>
      <c r="E265" s="10">
        <v>2.64</v>
      </c>
      <c r="F265" s="10">
        <v>3.96</v>
      </c>
      <c r="G265" s="10">
        <v>0.48</v>
      </c>
      <c r="H265" s="10">
        <v>0.72</v>
      </c>
      <c r="I265" s="10">
        <v>13.36</v>
      </c>
      <c r="J265" s="10">
        <v>20.04</v>
      </c>
      <c r="K265" s="10">
        <v>69.599999999999994</v>
      </c>
      <c r="L265" s="10">
        <v>104.4</v>
      </c>
    </row>
    <row r="266" spans="2:15" x14ac:dyDescent="0.25">
      <c r="B266" s="3" t="s">
        <v>11</v>
      </c>
      <c r="C266" s="12">
        <v>0.35</v>
      </c>
      <c r="D266" s="12">
        <v>0.35</v>
      </c>
      <c r="E266" s="9">
        <f>E260+E261+E262+E263+E264+E265</f>
        <v>20.440000000000001</v>
      </c>
      <c r="F266" s="9">
        <f t="shared" ref="F266:L266" si="41">F260+F261+F262+F263+F264+F265</f>
        <v>26.310000000000002</v>
      </c>
      <c r="G266" s="9">
        <f t="shared" si="41"/>
        <v>23.84</v>
      </c>
      <c r="H266" s="9">
        <f t="shared" si="41"/>
        <v>29.89</v>
      </c>
      <c r="I266" s="9">
        <f t="shared" si="41"/>
        <v>71.349999999999994</v>
      </c>
      <c r="J266" s="9">
        <f t="shared" si="41"/>
        <v>96.4</v>
      </c>
      <c r="K266" s="9">
        <f t="shared" si="41"/>
        <v>586.57000000000005</v>
      </c>
      <c r="L266" s="9">
        <f t="shared" si="41"/>
        <v>766.20999999999992</v>
      </c>
    </row>
    <row r="267" spans="2:15" x14ac:dyDescent="0.25">
      <c r="B267" s="1" t="s">
        <v>15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2:15" x14ac:dyDescent="0.25">
      <c r="B268" s="22" t="s">
        <v>50</v>
      </c>
      <c r="C268" s="21">
        <v>50</v>
      </c>
      <c r="D268" s="21">
        <v>100</v>
      </c>
      <c r="E268" s="10">
        <v>6.4</v>
      </c>
      <c r="F268" s="10">
        <v>12.8</v>
      </c>
      <c r="G268" s="10">
        <v>9.1</v>
      </c>
      <c r="H268" s="10">
        <v>18.2</v>
      </c>
      <c r="I268" s="10">
        <v>0.75</v>
      </c>
      <c r="J268" s="10">
        <v>1.5</v>
      </c>
      <c r="K268" s="10">
        <v>128.5</v>
      </c>
      <c r="L268" s="10">
        <v>257</v>
      </c>
    </row>
    <row r="269" spans="2:15" x14ac:dyDescent="0.25">
      <c r="B269" s="35" t="s">
        <v>36</v>
      </c>
      <c r="C269" s="21">
        <v>100</v>
      </c>
      <c r="D269" s="21">
        <v>130</v>
      </c>
      <c r="E269" s="10">
        <v>1.92</v>
      </c>
      <c r="F269" s="10">
        <v>2.5</v>
      </c>
      <c r="G269" s="10">
        <v>3.06</v>
      </c>
      <c r="H269" s="10">
        <v>3.98</v>
      </c>
      <c r="I269" s="10">
        <v>13.19</v>
      </c>
      <c r="J269" s="10">
        <v>17.149999999999999</v>
      </c>
      <c r="K269" s="10">
        <v>85.79</v>
      </c>
      <c r="L269" s="10">
        <v>111.53</v>
      </c>
    </row>
    <row r="270" spans="2:15" x14ac:dyDescent="0.25">
      <c r="B270" s="4" t="s">
        <v>61</v>
      </c>
      <c r="C270" s="10">
        <v>150</v>
      </c>
      <c r="D270" s="10">
        <v>200</v>
      </c>
      <c r="E270" s="17">
        <v>1.05</v>
      </c>
      <c r="F270" s="17">
        <v>1.4</v>
      </c>
      <c r="G270" s="17">
        <v>0.15</v>
      </c>
      <c r="H270" s="17">
        <v>0.2</v>
      </c>
      <c r="I270" s="17">
        <v>19.8</v>
      </c>
      <c r="J270" s="17">
        <v>26.4</v>
      </c>
      <c r="K270" s="17">
        <v>90</v>
      </c>
      <c r="L270" s="17">
        <v>120</v>
      </c>
      <c r="O270" t="s">
        <v>60</v>
      </c>
    </row>
    <row r="271" spans="2:15" x14ac:dyDescent="0.25">
      <c r="B271" s="20" t="s">
        <v>25</v>
      </c>
      <c r="C271" s="21">
        <v>20</v>
      </c>
      <c r="D271" s="21">
        <v>30</v>
      </c>
      <c r="E271" s="10">
        <v>2.08</v>
      </c>
      <c r="F271" s="10">
        <v>3.12</v>
      </c>
      <c r="G271" s="10">
        <v>0.68</v>
      </c>
      <c r="H271" s="10">
        <v>1.02</v>
      </c>
      <c r="I271" s="10">
        <v>9.9</v>
      </c>
      <c r="J271" s="10">
        <v>14.85</v>
      </c>
      <c r="K271" s="10">
        <v>54</v>
      </c>
      <c r="L271" s="10">
        <v>81</v>
      </c>
    </row>
    <row r="272" spans="2:15" x14ac:dyDescent="0.25">
      <c r="B272" s="3" t="s">
        <v>11</v>
      </c>
      <c r="C272" s="12">
        <v>0.25</v>
      </c>
      <c r="D272" s="12">
        <v>0.25</v>
      </c>
      <c r="E272" s="9">
        <f>E268+E269+E270+E271</f>
        <v>11.450000000000001</v>
      </c>
      <c r="F272" s="9">
        <f t="shared" ref="F272:L272" si="42">F268+F269+F270+F271</f>
        <v>19.82</v>
      </c>
      <c r="G272" s="9">
        <f t="shared" si="42"/>
        <v>12.99</v>
      </c>
      <c r="H272" s="9">
        <f t="shared" si="42"/>
        <v>23.4</v>
      </c>
      <c r="I272" s="9">
        <f t="shared" si="42"/>
        <v>43.64</v>
      </c>
      <c r="J272" s="9">
        <f t="shared" si="42"/>
        <v>59.9</v>
      </c>
      <c r="K272" s="9">
        <f t="shared" si="42"/>
        <v>358.29</v>
      </c>
      <c r="L272" s="9">
        <f t="shared" si="42"/>
        <v>569.53</v>
      </c>
    </row>
    <row r="273" spans="2:12" x14ac:dyDescent="0.25">
      <c r="B273" s="1" t="s">
        <v>18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2:12" x14ac:dyDescent="0.25">
      <c r="B274" s="2" t="s">
        <v>56</v>
      </c>
      <c r="C274" s="10" t="s">
        <v>90</v>
      </c>
      <c r="D274" s="10"/>
      <c r="E274" s="10">
        <v>8.9</v>
      </c>
      <c r="F274" s="10"/>
      <c r="G274" s="10">
        <v>8.6</v>
      </c>
      <c r="H274" s="10"/>
      <c r="I274" s="10">
        <v>29.5</v>
      </c>
      <c r="J274" s="10"/>
      <c r="K274" s="10">
        <v>215</v>
      </c>
      <c r="L274" s="10"/>
    </row>
    <row r="275" spans="2:12" x14ac:dyDescent="0.25">
      <c r="B275" s="33" t="s">
        <v>57</v>
      </c>
      <c r="C275" s="10"/>
      <c r="D275" s="10">
        <v>60</v>
      </c>
      <c r="E275" s="10"/>
      <c r="F275" s="10">
        <v>6.81</v>
      </c>
      <c r="G275" s="10"/>
      <c r="H275" s="10">
        <v>9.91</v>
      </c>
      <c r="I275" s="10"/>
      <c r="J275" s="10">
        <v>38.81</v>
      </c>
      <c r="K275" s="10"/>
      <c r="L275" s="10">
        <v>220.9</v>
      </c>
    </row>
    <row r="276" spans="2:12" x14ac:dyDescent="0.25">
      <c r="B276" s="2" t="s">
        <v>108</v>
      </c>
      <c r="C276" s="10">
        <v>130</v>
      </c>
      <c r="D276" s="10">
        <v>200</v>
      </c>
      <c r="E276" s="10">
        <v>0.02</v>
      </c>
      <c r="F276" s="10">
        <v>0.03</v>
      </c>
      <c r="G276" s="10">
        <v>0.01</v>
      </c>
      <c r="H276" s="10">
        <v>0.01</v>
      </c>
      <c r="I276" s="10">
        <v>5.86</v>
      </c>
      <c r="J276" s="10">
        <v>9.01</v>
      </c>
      <c r="K276" s="10">
        <v>22.17</v>
      </c>
      <c r="L276" s="10">
        <v>34.11</v>
      </c>
    </row>
    <row r="277" spans="2:12" x14ac:dyDescent="0.25">
      <c r="B277" s="3" t="s">
        <v>11</v>
      </c>
      <c r="C277" s="12">
        <v>0.17</v>
      </c>
      <c r="D277" s="12">
        <v>0.15</v>
      </c>
      <c r="E277" s="9">
        <f>E274+E275+E276</f>
        <v>8.92</v>
      </c>
      <c r="F277" s="9">
        <f t="shared" ref="F277:L277" si="43">F274+F275+F276</f>
        <v>6.84</v>
      </c>
      <c r="G277" s="9">
        <f t="shared" si="43"/>
        <v>8.61</v>
      </c>
      <c r="H277" s="9">
        <f t="shared" si="43"/>
        <v>9.92</v>
      </c>
      <c r="I277" s="9">
        <f t="shared" si="43"/>
        <v>35.36</v>
      </c>
      <c r="J277" s="9">
        <f t="shared" si="43"/>
        <v>47.82</v>
      </c>
      <c r="K277" s="9">
        <f t="shared" si="43"/>
        <v>237.17000000000002</v>
      </c>
      <c r="L277" s="9">
        <f t="shared" si="43"/>
        <v>255.01</v>
      </c>
    </row>
    <row r="278" spans="2:12" x14ac:dyDescent="0.25">
      <c r="B278" s="3" t="s">
        <v>20</v>
      </c>
      <c r="C278" s="12">
        <v>1</v>
      </c>
      <c r="D278" s="12">
        <v>1</v>
      </c>
      <c r="E278" s="9">
        <f>E258+E266+E272+E277</f>
        <v>51.09</v>
      </c>
      <c r="F278" s="9">
        <f t="shared" ref="F278:L278" si="44">F258+F266+F272+F277</f>
        <v>65.95</v>
      </c>
      <c r="G278" s="9">
        <f t="shared" si="44"/>
        <v>56.190000000000005</v>
      </c>
      <c r="H278" s="9">
        <f t="shared" si="44"/>
        <v>76.78</v>
      </c>
      <c r="I278" s="9">
        <f t="shared" si="44"/>
        <v>209.45</v>
      </c>
      <c r="J278" s="9">
        <f t="shared" si="44"/>
        <v>281.23</v>
      </c>
      <c r="K278" s="9">
        <f t="shared" si="44"/>
        <v>1505.8300000000002</v>
      </c>
      <c r="L278" s="9">
        <f t="shared" si="44"/>
        <v>2019.8899999999999</v>
      </c>
    </row>
    <row r="279" spans="2:12" x14ac:dyDescent="0.25">
      <c r="B279" s="3" t="s">
        <v>21</v>
      </c>
      <c r="C279" s="13"/>
      <c r="D279" s="13"/>
      <c r="E279" s="9">
        <v>1</v>
      </c>
      <c r="F279" s="9">
        <v>1</v>
      </c>
      <c r="G279" s="8">
        <f>G278/E278</f>
        <v>1.0998238402818556</v>
      </c>
      <c r="H279" s="8">
        <f>H278/F278</f>
        <v>1.1642153146322971</v>
      </c>
      <c r="I279" s="8">
        <f>I278/E278</f>
        <v>4.0996281072616947</v>
      </c>
      <c r="J279" s="8">
        <f>J278/F278</f>
        <v>4.2642911296436692</v>
      </c>
      <c r="K279" s="9"/>
      <c r="L279" s="9"/>
    </row>
    <row r="280" spans="2:12" x14ac:dyDescent="0.25">
      <c r="B280" s="40" t="s">
        <v>47</v>
      </c>
      <c r="C280" s="40"/>
      <c r="D280" s="40"/>
      <c r="E280" s="40"/>
      <c r="F280" s="40"/>
      <c r="G280" s="40"/>
      <c r="H280" s="40"/>
      <c r="I280" s="40"/>
      <c r="J280" s="40"/>
      <c r="K280" s="40"/>
      <c r="L280" s="40"/>
    </row>
    <row r="281" spans="2:12" x14ac:dyDescent="0.25">
      <c r="B281" s="39" t="s">
        <v>53</v>
      </c>
      <c r="C281" s="39"/>
      <c r="D281" s="39"/>
      <c r="E281" s="39"/>
      <c r="F281" s="39"/>
      <c r="G281" s="39"/>
      <c r="H281" s="39"/>
      <c r="I281" s="39"/>
      <c r="J281" s="39"/>
      <c r="K281" s="39"/>
      <c r="L281" s="39"/>
    </row>
    <row r="282" spans="2:12" x14ac:dyDescent="0.25">
      <c r="B282" s="41" t="s">
        <v>0</v>
      </c>
      <c r="C282" s="42" t="s">
        <v>1</v>
      </c>
      <c r="D282" s="42"/>
      <c r="E282" s="42" t="s">
        <v>2</v>
      </c>
      <c r="F282" s="42"/>
      <c r="G282" s="42" t="s">
        <v>3</v>
      </c>
      <c r="H282" s="42"/>
      <c r="I282" s="42" t="s">
        <v>4</v>
      </c>
      <c r="J282" s="42"/>
      <c r="K282" s="42" t="s">
        <v>5</v>
      </c>
      <c r="L282" s="42"/>
    </row>
    <row r="283" spans="2:12" x14ac:dyDescent="0.25">
      <c r="B283" s="41"/>
      <c r="C283" s="9" t="s">
        <v>6</v>
      </c>
      <c r="D283" s="9" t="s">
        <v>7</v>
      </c>
      <c r="E283" s="9" t="s">
        <v>6</v>
      </c>
      <c r="F283" s="9" t="s">
        <v>7</v>
      </c>
      <c r="G283" s="9" t="s">
        <v>6</v>
      </c>
      <c r="H283" s="9" t="s">
        <v>7</v>
      </c>
      <c r="I283" s="9" t="s">
        <v>6</v>
      </c>
      <c r="J283" s="9" t="s">
        <v>7</v>
      </c>
      <c r="K283" s="9" t="s">
        <v>6</v>
      </c>
      <c r="L283" s="9" t="s">
        <v>7</v>
      </c>
    </row>
    <row r="284" spans="2:12" x14ac:dyDescent="0.25">
      <c r="B284" s="1" t="s">
        <v>8</v>
      </c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2:12" x14ac:dyDescent="0.25">
      <c r="B285" s="13" t="s">
        <v>140</v>
      </c>
      <c r="C285" s="10">
        <v>130</v>
      </c>
      <c r="D285" s="10">
        <v>140</v>
      </c>
      <c r="E285" s="10">
        <v>6.45</v>
      </c>
      <c r="F285" s="10">
        <v>6.96</v>
      </c>
      <c r="G285" s="10">
        <v>5.57</v>
      </c>
      <c r="H285" s="10">
        <v>5.98</v>
      </c>
      <c r="I285" s="10">
        <v>25.2</v>
      </c>
      <c r="J285" s="10">
        <v>27.11</v>
      </c>
      <c r="K285" s="10">
        <v>177.18</v>
      </c>
      <c r="L285" s="10">
        <v>190.53</v>
      </c>
    </row>
    <row r="286" spans="2:12" x14ac:dyDescent="0.25">
      <c r="B286" s="2" t="s">
        <v>93</v>
      </c>
      <c r="C286" s="10">
        <v>150</v>
      </c>
      <c r="D286" s="10">
        <v>200</v>
      </c>
      <c r="E286" s="10">
        <v>2.29</v>
      </c>
      <c r="F286" s="10">
        <v>3.05</v>
      </c>
      <c r="G286" s="10">
        <v>1.99</v>
      </c>
      <c r="H286" s="10">
        <v>2.65</v>
      </c>
      <c r="I286" s="10">
        <v>12.66</v>
      </c>
      <c r="J286" s="10">
        <v>16.88</v>
      </c>
      <c r="K286" s="10">
        <v>75.55</v>
      </c>
      <c r="L286" s="10">
        <v>100.73</v>
      </c>
    </row>
    <row r="287" spans="2:12" x14ac:dyDescent="0.25">
      <c r="B287" s="2" t="s">
        <v>26</v>
      </c>
      <c r="C287" s="10">
        <v>25</v>
      </c>
      <c r="D287" s="10">
        <v>35</v>
      </c>
      <c r="E287" s="10">
        <v>3.51</v>
      </c>
      <c r="F287" s="10">
        <v>4.0999999999999996</v>
      </c>
      <c r="G287" s="10">
        <v>5.27</v>
      </c>
      <c r="H287" s="10">
        <v>6.14</v>
      </c>
      <c r="I287" s="10">
        <v>8.69</v>
      </c>
      <c r="J287" s="10">
        <v>10.130000000000001</v>
      </c>
      <c r="K287" s="10">
        <v>97.86</v>
      </c>
      <c r="L287" s="10">
        <v>114.17</v>
      </c>
    </row>
    <row r="288" spans="2:12" x14ac:dyDescent="0.25">
      <c r="B288" s="3" t="s">
        <v>11</v>
      </c>
      <c r="C288" s="12">
        <v>0.23</v>
      </c>
      <c r="D288" s="12">
        <v>0.23</v>
      </c>
      <c r="E288" s="9">
        <f>E285+E286+E287</f>
        <v>12.25</v>
      </c>
      <c r="F288" s="9">
        <f t="shared" ref="F288:L288" si="45">F285+F286+F287</f>
        <v>14.11</v>
      </c>
      <c r="G288" s="9">
        <f t="shared" si="45"/>
        <v>12.83</v>
      </c>
      <c r="H288" s="9">
        <f t="shared" si="45"/>
        <v>14.77</v>
      </c>
      <c r="I288" s="9">
        <f t="shared" si="45"/>
        <v>46.55</v>
      </c>
      <c r="J288" s="9">
        <f t="shared" si="45"/>
        <v>54.12</v>
      </c>
      <c r="K288" s="9">
        <f t="shared" si="45"/>
        <v>350.59000000000003</v>
      </c>
      <c r="L288" s="9">
        <f t="shared" si="45"/>
        <v>405.43</v>
      </c>
    </row>
    <row r="289" spans="2:12" ht="18.75" customHeight="1" x14ac:dyDescent="0.25">
      <c r="B289" s="1" t="s">
        <v>12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2:12" ht="18.75" customHeight="1" x14ac:dyDescent="0.25">
      <c r="B290" s="28" t="s">
        <v>141</v>
      </c>
      <c r="C290" s="10">
        <v>30</v>
      </c>
      <c r="D290" s="10">
        <v>40</v>
      </c>
      <c r="E290" s="10">
        <v>0.43</v>
      </c>
      <c r="F290" s="10">
        <v>0.57999999999999996</v>
      </c>
      <c r="G290" s="10">
        <v>1.53</v>
      </c>
      <c r="H290" s="10">
        <v>2.04</v>
      </c>
      <c r="I290" s="10">
        <v>2.61</v>
      </c>
      <c r="J290" s="10">
        <v>3.49</v>
      </c>
      <c r="K290" s="10">
        <v>25.58</v>
      </c>
      <c r="L290" s="10">
        <v>34.11</v>
      </c>
    </row>
    <row r="291" spans="2:12" ht="16.5" customHeight="1" x14ac:dyDescent="0.25">
      <c r="B291" s="24" t="s">
        <v>83</v>
      </c>
      <c r="C291" s="10" t="s">
        <v>66</v>
      </c>
      <c r="D291" s="10" t="s">
        <v>67</v>
      </c>
      <c r="E291" s="10">
        <v>1.08</v>
      </c>
      <c r="F291" s="10">
        <v>1.44</v>
      </c>
      <c r="G291" s="10">
        <v>1.67</v>
      </c>
      <c r="H291" s="10">
        <v>2.23</v>
      </c>
      <c r="I291" s="10">
        <v>3.52</v>
      </c>
      <c r="J291" s="10">
        <v>4.6900000000000004</v>
      </c>
      <c r="K291" s="10">
        <v>36.43</v>
      </c>
      <c r="L291" s="10">
        <v>48.57</v>
      </c>
    </row>
    <row r="292" spans="2:12" x14ac:dyDescent="0.25">
      <c r="B292" s="26" t="s">
        <v>145</v>
      </c>
      <c r="C292" s="21">
        <v>50</v>
      </c>
      <c r="D292" s="21">
        <v>70</v>
      </c>
      <c r="E292" s="17">
        <v>8.3800000000000008</v>
      </c>
      <c r="F292" s="17">
        <v>11.73</v>
      </c>
      <c r="G292" s="17">
        <v>9.85</v>
      </c>
      <c r="H292" s="17">
        <v>13.57</v>
      </c>
      <c r="I292" s="17">
        <v>4.3600000000000003</v>
      </c>
      <c r="J292" s="17">
        <v>6.09</v>
      </c>
      <c r="K292" s="17">
        <v>140.91999999999999</v>
      </c>
      <c r="L292" s="17">
        <v>195.48</v>
      </c>
    </row>
    <row r="293" spans="2:12" x14ac:dyDescent="0.25">
      <c r="B293" s="49" t="s">
        <v>13</v>
      </c>
      <c r="C293" s="10">
        <v>100</v>
      </c>
      <c r="D293" s="10">
        <v>130</v>
      </c>
      <c r="E293" s="14">
        <v>1.84</v>
      </c>
      <c r="F293" s="14">
        <v>2.41</v>
      </c>
      <c r="G293" s="14">
        <v>1.83</v>
      </c>
      <c r="H293" s="14">
        <v>2.37</v>
      </c>
      <c r="I293" s="14">
        <v>11.55</v>
      </c>
      <c r="J293" s="14">
        <v>15.01</v>
      </c>
      <c r="K293" s="14">
        <v>74.05</v>
      </c>
      <c r="L293" s="14">
        <v>96.25</v>
      </c>
    </row>
    <row r="294" spans="2:12" x14ac:dyDescent="0.25">
      <c r="B294" s="24" t="s">
        <v>32</v>
      </c>
      <c r="C294" s="10">
        <v>150</v>
      </c>
      <c r="D294" s="10">
        <v>200</v>
      </c>
      <c r="E294" s="10">
        <v>0.12</v>
      </c>
      <c r="F294" s="10">
        <v>0.16</v>
      </c>
      <c r="G294" s="10">
        <v>0.12</v>
      </c>
      <c r="H294" s="10">
        <v>0.16</v>
      </c>
      <c r="I294" s="10">
        <v>17.91</v>
      </c>
      <c r="J294" s="10">
        <v>23.88</v>
      </c>
      <c r="K294" s="10">
        <v>73.95</v>
      </c>
      <c r="L294" s="10">
        <v>98.6</v>
      </c>
    </row>
    <row r="295" spans="2:12" x14ac:dyDescent="0.25">
      <c r="B295" s="4" t="s">
        <v>14</v>
      </c>
      <c r="C295" s="10">
        <v>40</v>
      </c>
      <c r="D295" s="10">
        <v>60</v>
      </c>
      <c r="E295" s="10">
        <v>2.64</v>
      </c>
      <c r="F295" s="10">
        <v>3.96</v>
      </c>
      <c r="G295" s="10">
        <v>0.48</v>
      </c>
      <c r="H295" s="10">
        <v>0.72</v>
      </c>
      <c r="I295" s="10">
        <v>13.36</v>
      </c>
      <c r="J295" s="10">
        <v>20.04</v>
      </c>
      <c r="K295" s="10">
        <v>69.599999999999994</v>
      </c>
      <c r="L295" s="10">
        <v>104.4</v>
      </c>
    </row>
    <row r="296" spans="2:12" x14ac:dyDescent="0.25">
      <c r="B296" s="3" t="s">
        <v>11</v>
      </c>
      <c r="C296" s="12">
        <v>0.34</v>
      </c>
      <c r="D296" s="12">
        <v>0.34</v>
      </c>
      <c r="E296" s="9">
        <f>E290+E291+E292+E293+E294+E295</f>
        <v>14.49</v>
      </c>
      <c r="F296" s="9">
        <f t="shared" ref="F296:L296" si="46">F290+F291+F292+F293+F294+F295</f>
        <v>20.28</v>
      </c>
      <c r="G296" s="9">
        <f t="shared" si="46"/>
        <v>15.48</v>
      </c>
      <c r="H296" s="9">
        <f t="shared" si="46"/>
        <v>21.09</v>
      </c>
      <c r="I296" s="9">
        <f t="shared" si="46"/>
        <v>53.31</v>
      </c>
      <c r="J296" s="9">
        <f t="shared" si="46"/>
        <v>73.199999999999989</v>
      </c>
      <c r="K296" s="9">
        <f t="shared" si="46"/>
        <v>420.53</v>
      </c>
      <c r="L296" s="9">
        <f t="shared" si="46"/>
        <v>577.41</v>
      </c>
    </row>
    <row r="297" spans="2:12" x14ac:dyDescent="0.25">
      <c r="B297" s="1" t="s">
        <v>15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2:12" ht="22.5" customHeight="1" x14ac:dyDescent="0.25">
      <c r="B298" s="36" t="s">
        <v>143</v>
      </c>
      <c r="C298" s="10" t="s">
        <v>96</v>
      </c>
      <c r="D298" s="10" t="s">
        <v>129</v>
      </c>
      <c r="E298" s="10">
        <v>18.63</v>
      </c>
      <c r="F298" s="10">
        <v>21.73</v>
      </c>
      <c r="G298" s="10">
        <v>15.32</v>
      </c>
      <c r="H298" s="10">
        <v>17.87</v>
      </c>
      <c r="I298" s="10">
        <v>18.079999999999998</v>
      </c>
      <c r="J298" s="10">
        <v>21.09</v>
      </c>
      <c r="K298" s="10">
        <v>261.54000000000002</v>
      </c>
      <c r="L298" s="10">
        <v>310.13</v>
      </c>
    </row>
    <row r="299" spans="2:12" x14ac:dyDescent="0.25">
      <c r="B299" s="31" t="s">
        <v>16</v>
      </c>
      <c r="C299" s="32">
        <v>150</v>
      </c>
      <c r="D299" s="32">
        <v>200</v>
      </c>
      <c r="E299" s="14">
        <v>3.97</v>
      </c>
      <c r="F299" s="14">
        <v>5.29</v>
      </c>
      <c r="G299" s="14">
        <v>3.48</v>
      </c>
      <c r="H299" s="14">
        <v>4.6399999999999997</v>
      </c>
      <c r="I299" s="14">
        <v>6.74</v>
      </c>
      <c r="J299" s="14">
        <v>8.99</v>
      </c>
      <c r="K299" s="14">
        <v>74.08</v>
      </c>
      <c r="L299" s="14">
        <v>98.77</v>
      </c>
    </row>
    <row r="300" spans="2:12" x14ac:dyDescent="0.25">
      <c r="B300" s="2" t="s">
        <v>25</v>
      </c>
      <c r="C300" s="10">
        <v>15</v>
      </c>
      <c r="D300" s="10">
        <v>25</v>
      </c>
      <c r="E300" s="10">
        <v>1.56</v>
      </c>
      <c r="F300" s="10">
        <v>2.6</v>
      </c>
      <c r="G300" s="10">
        <v>0.51</v>
      </c>
      <c r="H300" s="10">
        <v>0.85</v>
      </c>
      <c r="I300" s="10">
        <v>7.42</v>
      </c>
      <c r="J300" s="10">
        <v>12.3</v>
      </c>
      <c r="K300" s="10">
        <v>40.5</v>
      </c>
      <c r="L300" s="10">
        <v>67.5</v>
      </c>
    </row>
    <row r="301" spans="2:12" x14ac:dyDescent="0.25">
      <c r="B301" s="2" t="s">
        <v>17</v>
      </c>
      <c r="C301" s="10">
        <v>100</v>
      </c>
      <c r="D301" s="10">
        <v>140</v>
      </c>
      <c r="E301" s="10">
        <v>0.4</v>
      </c>
      <c r="F301" s="10">
        <v>0.56000000000000005</v>
      </c>
      <c r="G301" s="10">
        <v>0.4</v>
      </c>
      <c r="H301" s="10">
        <v>0.56000000000000005</v>
      </c>
      <c r="I301" s="10">
        <v>9.8000000000000007</v>
      </c>
      <c r="J301" s="10">
        <v>13.72</v>
      </c>
      <c r="K301" s="10">
        <v>47</v>
      </c>
      <c r="L301" s="10">
        <v>65.8</v>
      </c>
    </row>
    <row r="302" spans="2:12" x14ac:dyDescent="0.25">
      <c r="B302" s="3" t="s">
        <v>11</v>
      </c>
      <c r="C302" s="12">
        <v>0.25</v>
      </c>
      <c r="D302" s="12">
        <v>0.25</v>
      </c>
      <c r="E302" s="9">
        <f>E298+E299+E300+E301</f>
        <v>24.559999999999995</v>
      </c>
      <c r="F302" s="9">
        <f t="shared" ref="F302:L302" si="47">F298+F299+F300+F301</f>
        <v>30.18</v>
      </c>
      <c r="G302" s="9">
        <f t="shared" si="47"/>
        <v>19.71</v>
      </c>
      <c r="H302" s="9">
        <f t="shared" si="47"/>
        <v>23.92</v>
      </c>
      <c r="I302" s="9">
        <f t="shared" si="47"/>
        <v>42.040000000000006</v>
      </c>
      <c r="J302" s="9">
        <f t="shared" si="47"/>
        <v>56.099999999999994</v>
      </c>
      <c r="K302" s="9">
        <f t="shared" si="47"/>
        <v>423.12</v>
      </c>
      <c r="L302" s="9">
        <f t="shared" si="47"/>
        <v>542.19999999999993</v>
      </c>
    </row>
    <row r="303" spans="2:12" x14ac:dyDescent="0.25">
      <c r="B303" s="1" t="s">
        <v>18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2:12" x14ac:dyDescent="0.25">
      <c r="B304" s="2" t="s">
        <v>58</v>
      </c>
      <c r="C304" s="10">
        <v>80</v>
      </c>
      <c r="D304" s="10"/>
      <c r="E304" s="10">
        <v>6.17</v>
      </c>
      <c r="F304" s="10"/>
      <c r="G304" s="10">
        <v>7.83</v>
      </c>
      <c r="H304" s="10"/>
      <c r="I304" s="10">
        <v>13.16</v>
      </c>
      <c r="J304" s="10"/>
      <c r="K304" s="10">
        <v>100.36</v>
      </c>
      <c r="L304" s="10"/>
    </row>
    <row r="305" spans="2:12" x14ac:dyDescent="0.25">
      <c r="B305" s="2" t="s">
        <v>59</v>
      </c>
      <c r="C305" s="10"/>
      <c r="D305" s="10" t="s">
        <v>45</v>
      </c>
      <c r="E305" s="10"/>
      <c r="F305" s="10">
        <v>5.0199999999999996</v>
      </c>
      <c r="G305" s="10"/>
      <c r="H305" s="10">
        <v>12.26</v>
      </c>
      <c r="I305" s="10"/>
      <c r="J305" s="10">
        <v>12.02</v>
      </c>
      <c r="K305" s="10"/>
      <c r="L305" s="10">
        <v>95.32</v>
      </c>
    </row>
    <row r="306" spans="2:12" x14ac:dyDescent="0.25">
      <c r="B306" s="4" t="s">
        <v>41</v>
      </c>
      <c r="C306" s="10" t="s">
        <v>42</v>
      </c>
      <c r="D306" s="10" t="s">
        <v>43</v>
      </c>
      <c r="E306" s="10">
        <v>0.75</v>
      </c>
      <c r="F306" s="10">
        <v>0.9</v>
      </c>
      <c r="G306" s="10">
        <v>0.01</v>
      </c>
      <c r="H306" s="10">
        <v>0.01</v>
      </c>
      <c r="I306" s="10">
        <v>13.65</v>
      </c>
      <c r="J306" s="10">
        <v>16.38</v>
      </c>
      <c r="K306" s="10">
        <v>57</v>
      </c>
      <c r="L306" s="10">
        <v>68.400000000000006</v>
      </c>
    </row>
    <row r="307" spans="2:12" x14ac:dyDescent="0.25">
      <c r="B307" s="3" t="s">
        <v>11</v>
      </c>
      <c r="C307" s="12">
        <v>0.18</v>
      </c>
      <c r="D307" s="12">
        <v>0.18</v>
      </c>
      <c r="E307" s="9">
        <f>E304+E305+E306</f>
        <v>6.92</v>
      </c>
      <c r="F307" s="9">
        <f t="shared" ref="F307:L307" si="48">F304+F305+F306</f>
        <v>5.92</v>
      </c>
      <c r="G307" s="9">
        <f t="shared" si="48"/>
        <v>7.84</v>
      </c>
      <c r="H307" s="9">
        <f t="shared" si="48"/>
        <v>12.27</v>
      </c>
      <c r="I307" s="9">
        <f t="shared" si="48"/>
        <v>26.810000000000002</v>
      </c>
      <c r="J307" s="9">
        <f t="shared" si="48"/>
        <v>28.4</v>
      </c>
      <c r="K307" s="9">
        <f t="shared" si="48"/>
        <v>157.36000000000001</v>
      </c>
      <c r="L307" s="9">
        <f t="shared" si="48"/>
        <v>163.72</v>
      </c>
    </row>
    <row r="308" spans="2:12" x14ac:dyDescent="0.25">
      <c r="B308" s="3" t="s">
        <v>20</v>
      </c>
      <c r="C308" s="12">
        <v>1</v>
      </c>
      <c r="D308" s="12">
        <v>1</v>
      </c>
      <c r="E308" s="9">
        <f>E288+E296+E302+E307</f>
        <v>58.22</v>
      </c>
      <c r="F308" s="9">
        <f t="shared" ref="F308:L308" si="49">F288+F296+F302+F307</f>
        <v>70.489999999999995</v>
      </c>
      <c r="G308" s="9">
        <f t="shared" si="49"/>
        <v>55.86</v>
      </c>
      <c r="H308" s="9">
        <f t="shared" si="49"/>
        <v>72.05</v>
      </c>
      <c r="I308" s="9">
        <f t="shared" si="49"/>
        <v>168.71</v>
      </c>
      <c r="J308" s="9">
        <f t="shared" si="49"/>
        <v>211.82</v>
      </c>
      <c r="K308" s="9">
        <f t="shared" si="49"/>
        <v>1351.6</v>
      </c>
      <c r="L308" s="9">
        <f t="shared" si="49"/>
        <v>1688.76</v>
      </c>
    </row>
    <row r="309" spans="2:12" x14ac:dyDescent="0.25">
      <c r="B309" s="3" t="s">
        <v>21</v>
      </c>
      <c r="C309" s="13"/>
      <c r="D309" s="13"/>
      <c r="E309" s="9">
        <v>1</v>
      </c>
      <c r="F309" s="9">
        <v>1</v>
      </c>
      <c r="G309" s="8">
        <f>G308/E308</f>
        <v>0.95946410168327034</v>
      </c>
      <c r="H309" s="8">
        <f>H308/F308</f>
        <v>1.0221307986948505</v>
      </c>
      <c r="I309" s="8">
        <f>I308/E308</f>
        <v>2.8978014428031607</v>
      </c>
      <c r="J309" s="8">
        <f>J308/F308</f>
        <v>3.0049652432969216</v>
      </c>
      <c r="K309" s="9"/>
      <c r="L309" s="9"/>
    </row>
    <row r="313" spans="2:12" x14ac:dyDescent="0.25">
      <c r="B313" s="30"/>
    </row>
  </sheetData>
  <mergeCells count="80">
    <mergeCell ref="B1:L2"/>
    <mergeCell ref="B280:L280"/>
    <mergeCell ref="B281:L281"/>
    <mergeCell ref="B282:B283"/>
    <mergeCell ref="C282:D282"/>
    <mergeCell ref="E282:F282"/>
    <mergeCell ref="G282:H282"/>
    <mergeCell ref="I282:J282"/>
    <mergeCell ref="K282:L282"/>
    <mergeCell ref="B249:L249"/>
    <mergeCell ref="B250:L250"/>
    <mergeCell ref="B251:B252"/>
    <mergeCell ref="C251:D251"/>
    <mergeCell ref="E251:F251"/>
    <mergeCell ref="G251:H251"/>
    <mergeCell ref="I251:J251"/>
    <mergeCell ref="K251:L251"/>
    <mergeCell ref="B219:L219"/>
    <mergeCell ref="B220:L220"/>
    <mergeCell ref="B221:B222"/>
    <mergeCell ref="C221:D221"/>
    <mergeCell ref="E221:F221"/>
    <mergeCell ref="G221:H221"/>
    <mergeCell ref="I221:J221"/>
    <mergeCell ref="K221:L221"/>
    <mergeCell ref="B188:L188"/>
    <mergeCell ref="B189:L189"/>
    <mergeCell ref="B190:B191"/>
    <mergeCell ref="C190:D190"/>
    <mergeCell ref="E190:F190"/>
    <mergeCell ref="G190:H190"/>
    <mergeCell ref="I190:J190"/>
    <mergeCell ref="K190:L190"/>
    <mergeCell ref="B128:L128"/>
    <mergeCell ref="B129:L129"/>
    <mergeCell ref="B157:L157"/>
    <mergeCell ref="B158:L158"/>
    <mergeCell ref="B159:B160"/>
    <mergeCell ref="C159:D159"/>
    <mergeCell ref="E159:F159"/>
    <mergeCell ref="G159:H159"/>
    <mergeCell ref="I159:J159"/>
    <mergeCell ref="K159:L159"/>
    <mergeCell ref="B130:B131"/>
    <mergeCell ref="C130:D130"/>
    <mergeCell ref="E130:F130"/>
    <mergeCell ref="G130:H130"/>
    <mergeCell ref="I130:J130"/>
    <mergeCell ref="K130:L130"/>
    <mergeCell ref="B65:L65"/>
    <mergeCell ref="B66:L66"/>
    <mergeCell ref="B99:B100"/>
    <mergeCell ref="C99:D99"/>
    <mergeCell ref="E99:F99"/>
    <mergeCell ref="G99:H99"/>
    <mergeCell ref="I99:J99"/>
    <mergeCell ref="K99:L99"/>
    <mergeCell ref="B67:B68"/>
    <mergeCell ref="C67:D67"/>
    <mergeCell ref="E67:F67"/>
    <mergeCell ref="G67:H67"/>
    <mergeCell ref="I67:J67"/>
    <mergeCell ref="K67:L67"/>
    <mergeCell ref="B97:L98"/>
    <mergeCell ref="B4:L4"/>
    <mergeCell ref="B3:L3"/>
    <mergeCell ref="B36:B37"/>
    <mergeCell ref="C36:D36"/>
    <mergeCell ref="E36:F36"/>
    <mergeCell ref="G36:H36"/>
    <mergeCell ref="I36:J36"/>
    <mergeCell ref="K36:L36"/>
    <mergeCell ref="B34:L34"/>
    <mergeCell ref="B35:L35"/>
    <mergeCell ref="B5:B6"/>
    <mergeCell ref="C5:D5"/>
    <mergeCell ref="E5:F5"/>
    <mergeCell ref="G5:H5"/>
    <mergeCell ref="I5:J5"/>
    <mergeCell ref="K5:L5"/>
  </mergeCells>
  <pageMargins left="3.937007874015748E-2" right="3.937007874015748E-2" top="3.937007874015748E-2" bottom="3.937007874015748E-2" header="0.31496062992125984" footer="0.31496062992125984"/>
  <pageSetup paperSize="9" scale="95" fitToHeight="0" orientation="landscape" r:id="rId1"/>
  <rowBreaks count="9" manualBreakCount="9">
    <brk id="33" min="1" max="11" man="1"/>
    <brk id="64" min="1" max="11" man="1"/>
    <brk id="96" min="1" max="11" man="1"/>
    <brk id="127" min="1" max="11" man="1"/>
    <brk id="156" min="1" max="11" man="1"/>
    <brk id="187" min="1" max="11" man="1"/>
    <brk id="218" min="1" max="11" man="1"/>
    <brk id="248" min="1" max="11" man="1"/>
    <brk id="279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4:F16"/>
  <sheetViews>
    <sheetView workbookViewId="0">
      <selection activeCell="F14" sqref="F14:F16"/>
    </sheetView>
  </sheetViews>
  <sheetFormatPr defaultRowHeight="15" x14ac:dyDescent="0.25"/>
  <sheetData>
    <row r="14" spans="3:6" x14ac:dyDescent="0.3">
      <c r="C14">
        <v>150</v>
      </c>
      <c r="D14">
        <v>2.88</v>
      </c>
      <c r="E14">
        <v>130</v>
      </c>
      <c r="F14">
        <f>E14*D14/C14</f>
        <v>2.496</v>
      </c>
    </row>
    <row r="15" spans="3:6" x14ac:dyDescent="0.3">
      <c r="C15">
        <v>150</v>
      </c>
      <c r="D15">
        <v>4.59</v>
      </c>
      <c r="E15">
        <v>130</v>
      </c>
      <c r="F15">
        <f t="shared" ref="F15:F16" si="0">E15*D15/C15</f>
        <v>3.9779999999999998</v>
      </c>
    </row>
    <row r="16" spans="3:6" x14ac:dyDescent="0.3">
      <c r="C16">
        <v>150</v>
      </c>
      <c r="D16">
        <v>19.79</v>
      </c>
      <c r="E16">
        <v>130</v>
      </c>
      <c r="F16">
        <f t="shared" si="0"/>
        <v>17.151333333333334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10,5</vt:lpstr>
      <vt:lpstr>Лист2</vt:lpstr>
      <vt:lpstr>Лист3</vt:lpstr>
      <vt:lpstr>'10,5'!Область_печати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 42</dc:creator>
  <cp:lastModifiedBy>TECHN_3</cp:lastModifiedBy>
  <cp:lastPrinted>2024-11-15T08:57:50Z</cp:lastPrinted>
  <dcterms:created xsi:type="dcterms:W3CDTF">2020-03-18T07:03:30Z</dcterms:created>
  <dcterms:modified xsi:type="dcterms:W3CDTF">2025-01-09T09:34:50Z</dcterms:modified>
</cp:coreProperties>
</file>